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360" windowWidth="27735" windowHeight="12210"/>
  </bookViews>
  <sheets>
    <sheet name="세입세출총괄표" sheetId="1" r:id="rId1"/>
  </sheets>
  <externalReferences>
    <externalReference r:id="rId2"/>
  </externalReferences>
  <definedNames>
    <definedName name="_xlnm.Print_Area" localSheetId="0">세입세출총괄표!$A$1:$N$60</definedName>
  </definedNames>
  <calcPr calcId="124519"/>
</workbook>
</file>

<file path=xl/calcChain.xml><?xml version="1.0" encoding="utf-8"?>
<calcChain xmlns="http://schemas.openxmlformats.org/spreadsheetml/2006/main">
  <c r="K60" i="1"/>
  <c r="M60" s="1"/>
  <c r="K59"/>
  <c r="M59" s="1"/>
  <c r="L58"/>
  <c r="M58" s="1"/>
  <c r="N58" s="1"/>
  <c r="N57"/>
  <c r="M57"/>
  <c r="L56"/>
  <c r="M56" s="1"/>
  <c r="N56" s="1"/>
  <c r="K56"/>
  <c r="N55"/>
  <c r="N54"/>
  <c r="L54"/>
  <c r="K54"/>
  <c r="N53"/>
  <c r="M53"/>
  <c r="N52"/>
  <c r="M52"/>
  <c r="N51"/>
  <c r="M50"/>
  <c r="N50" s="1"/>
  <c r="L50"/>
  <c r="K50"/>
  <c r="N49"/>
  <c r="L49"/>
  <c r="L48" s="1"/>
  <c r="K48"/>
  <c r="N48" s="1"/>
  <c r="N47"/>
  <c r="M47"/>
  <c r="N46"/>
  <c r="M46"/>
  <c r="N45"/>
  <c r="M45"/>
  <c r="N44"/>
  <c r="M44"/>
  <c r="L43"/>
  <c r="M43" s="1"/>
  <c r="N43" s="1"/>
  <c r="K43"/>
  <c r="N42"/>
  <c r="N41"/>
  <c r="N40"/>
  <c r="N39"/>
  <c r="N33"/>
  <c r="F33"/>
  <c r="G33" s="1"/>
  <c r="L32"/>
  <c r="K32"/>
  <c r="N32" s="1"/>
  <c r="F32"/>
  <c r="G32" s="1"/>
  <c r="K31"/>
  <c r="E31"/>
  <c r="F31" s="1"/>
  <c r="M30"/>
  <c r="N30" s="1"/>
  <c r="E30"/>
  <c r="F30" s="1"/>
  <c r="L29"/>
  <c r="M29" s="1"/>
  <c r="N29" s="1"/>
  <c r="F29"/>
  <c r="G29" s="1"/>
  <c r="E29"/>
  <c r="D29"/>
  <c r="M28"/>
  <c r="N28" s="1"/>
  <c r="F28"/>
  <c r="G28" s="1"/>
  <c r="K27"/>
  <c r="F27"/>
  <c r="G27" s="1"/>
  <c r="M26"/>
  <c r="N26" s="1"/>
  <c r="F26"/>
  <c r="G26" s="1"/>
  <c r="L25"/>
  <c r="M25" s="1"/>
  <c r="N25" s="1"/>
  <c r="G25"/>
  <c r="F25"/>
  <c r="L24"/>
  <c r="M24" s="1"/>
  <c r="N24" s="1"/>
  <c r="E24"/>
  <c r="F24" s="1"/>
  <c r="G24" s="1"/>
  <c r="D24"/>
  <c r="D23" s="1"/>
  <c r="M23"/>
  <c r="N23" s="1"/>
  <c r="M22"/>
  <c r="N22" s="1"/>
  <c r="L22"/>
  <c r="F22"/>
  <c r="N21"/>
  <c r="M21"/>
  <c r="L21"/>
  <c r="F21"/>
  <c r="K20"/>
  <c r="K7" s="1"/>
  <c r="K6" s="1"/>
  <c r="F20"/>
  <c r="M19"/>
  <c r="N19" s="1"/>
  <c r="G19"/>
  <c r="F19"/>
  <c r="M18"/>
  <c r="N18" s="1"/>
  <c r="G18"/>
  <c r="F18"/>
  <c r="M17"/>
  <c r="N17" s="1"/>
  <c r="L17"/>
  <c r="K17"/>
  <c r="F17"/>
  <c r="G17" s="1"/>
  <c r="L16"/>
  <c r="M16" s="1"/>
  <c r="N16" s="1"/>
  <c r="G16"/>
  <c r="F16"/>
  <c r="M15"/>
  <c r="N15" s="1"/>
  <c r="G15"/>
  <c r="F15"/>
  <c r="L14"/>
  <c r="M14" s="1"/>
  <c r="N14" s="1"/>
  <c r="G14"/>
  <c r="F14"/>
  <c r="M13"/>
  <c r="N13" s="1"/>
  <c r="E13"/>
  <c r="F13" s="1"/>
  <c r="G13" s="1"/>
  <c r="D13"/>
  <c r="D7" s="1"/>
  <c r="D6" s="1"/>
  <c r="N12"/>
  <c r="M12"/>
  <c r="F12"/>
  <c r="M11"/>
  <c r="F11"/>
  <c r="M10"/>
  <c r="N10" s="1"/>
  <c r="G10"/>
  <c r="F10"/>
  <c r="M9"/>
  <c r="N9" s="1"/>
  <c r="G9"/>
  <c r="F9"/>
  <c r="L8"/>
  <c r="M8" s="1"/>
  <c r="N8" s="1"/>
  <c r="K8"/>
  <c r="E8"/>
  <c r="F8" s="1"/>
  <c r="G8" s="1"/>
  <c r="D8"/>
  <c r="E7"/>
  <c r="F7" s="1"/>
  <c r="G7" s="1"/>
  <c r="G22" l="1"/>
  <c r="G31"/>
  <c r="L31"/>
  <c r="M31" s="1"/>
  <c r="N31" s="1"/>
  <c r="G21"/>
  <c r="G30"/>
  <c r="E6"/>
  <c r="F6" s="1"/>
  <c r="G6" s="1"/>
  <c r="G20"/>
  <c r="E23"/>
  <c r="F23" s="1"/>
  <c r="G23" s="1"/>
  <c r="L27"/>
  <c r="M27" s="1"/>
  <c r="N27" s="1"/>
  <c r="L20"/>
  <c r="M20" l="1"/>
  <c r="N20" s="1"/>
  <c r="L7"/>
  <c r="M7" l="1"/>
  <c r="L6"/>
  <c r="M6" l="1"/>
  <c r="N6" s="1"/>
  <c r="N7"/>
</calcChain>
</file>

<file path=xl/sharedStrings.xml><?xml version="1.0" encoding="utf-8"?>
<sst xmlns="http://schemas.openxmlformats.org/spreadsheetml/2006/main" count="159" uniqueCount="86">
  <si>
    <t xml:space="preserve">2016년  『부산수영시니어클럽』4차 추경 예산 세입․세출 총괄표 </t>
  </si>
  <si>
    <t>총괄2-1</t>
    <phoneticPr fontId="5" type="noConversion"/>
  </si>
  <si>
    <t>(단위:원)</t>
    <phoneticPr fontId="5" type="noConversion"/>
  </si>
  <si>
    <t>세 입</t>
  </si>
  <si>
    <t>세 출</t>
  </si>
  <si>
    <t>과 목</t>
  </si>
  <si>
    <t>2016년 3차</t>
    <phoneticPr fontId="5" type="noConversion"/>
  </si>
  <si>
    <t>2016년 4차</t>
  </si>
  <si>
    <t>증감</t>
    <phoneticPr fontId="5" type="noConversion"/>
  </si>
  <si>
    <t>관</t>
  </si>
  <si>
    <t>항</t>
  </si>
  <si>
    <t>목</t>
  </si>
  <si>
    <t>추경예산(A)</t>
    <phoneticPr fontId="5" type="noConversion"/>
  </si>
  <si>
    <t>추경 예산(B)</t>
    <phoneticPr fontId="5" type="noConversion"/>
  </si>
  <si>
    <t>(B-A)</t>
  </si>
  <si>
    <t>%</t>
  </si>
  <si>
    <t>세입 총액</t>
    <phoneticPr fontId="5" type="noConversion"/>
  </si>
  <si>
    <t>세출 총액</t>
    <phoneticPr fontId="5" type="noConversion"/>
  </si>
  <si>
    <t>보조금
수입</t>
    <phoneticPr fontId="5" type="noConversion"/>
  </si>
  <si>
    <t>합계</t>
    <phoneticPr fontId="5" type="noConversion"/>
  </si>
  <si>
    <t>사무비</t>
  </si>
  <si>
    <t>소계</t>
    <phoneticPr fontId="5" type="noConversion"/>
  </si>
  <si>
    <t>인건비</t>
  </si>
  <si>
    <t>소계</t>
  </si>
  <si>
    <t>기관운영비</t>
    <phoneticPr fontId="5" type="noConversion"/>
  </si>
  <si>
    <t>급여</t>
    <phoneticPr fontId="5" type="noConversion"/>
  </si>
  <si>
    <t>전담인력인건비</t>
    <phoneticPr fontId="5" type="noConversion"/>
  </si>
  <si>
    <t>효도휴가비</t>
    <phoneticPr fontId="5" type="noConversion"/>
  </si>
  <si>
    <t>국고보조금</t>
    <phoneticPr fontId="5" type="noConversion"/>
  </si>
  <si>
    <t>제수당(상여금)</t>
    <phoneticPr fontId="5" type="noConversion"/>
  </si>
  <si>
    <t>시도보조금</t>
    <phoneticPr fontId="5" type="noConversion"/>
  </si>
  <si>
    <t>가족수당</t>
    <phoneticPr fontId="5" type="noConversion"/>
  </si>
  <si>
    <t>노인사회
활동지원</t>
    <phoneticPr fontId="5" type="noConversion"/>
  </si>
  <si>
    <t>보전수당</t>
    <phoneticPr fontId="5" type="noConversion"/>
  </si>
  <si>
    <t>(공익활동)</t>
    <phoneticPr fontId="5" type="noConversion"/>
  </si>
  <si>
    <t>갈맷길이야기</t>
  </si>
  <si>
    <t>퇴직적립금</t>
    <phoneticPr fontId="5" type="noConversion"/>
  </si>
  <si>
    <t>국내외관광안내단</t>
    <phoneticPr fontId="5" type="noConversion"/>
  </si>
  <si>
    <t>사회보험부담금</t>
    <phoneticPr fontId="5" type="noConversion"/>
  </si>
  <si>
    <t>반짝이는도슨트</t>
  </si>
  <si>
    <t>기타후생경비</t>
    <phoneticPr fontId="5" type="noConversion"/>
  </si>
  <si>
    <t>익사이팅동화구연</t>
  </si>
  <si>
    <t>업무추진비</t>
    <phoneticPr fontId="5" type="noConversion"/>
  </si>
  <si>
    <t>노노케어</t>
    <phoneticPr fontId="5" type="noConversion"/>
  </si>
  <si>
    <t>(취창업형)</t>
    <phoneticPr fontId="5" type="noConversion"/>
  </si>
  <si>
    <t>둘레도시락사업</t>
    <phoneticPr fontId="5" type="noConversion"/>
  </si>
  <si>
    <t>회의비</t>
    <phoneticPr fontId="5" type="noConversion"/>
  </si>
  <si>
    <t>다이나믹6070택배</t>
    <phoneticPr fontId="5" type="noConversion"/>
  </si>
  <si>
    <t>운영비</t>
    <phoneticPr fontId="5" type="noConversion"/>
  </si>
  <si>
    <t>카페사업비</t>
    <phoneticPr fontId="5" type="noConversion"/>
  </si>
  <si>
    <t>여비</t>
    <phoneticPr fontId="5" type="noConversion"/>
  </si>
  <si>
    <t>부업뱅크</t>
    <phoneticPr fontId="5" type="noConversion"/>
  </si>
  <si>
    <t>수용비 및수수료</t>
    <phoneticPr fontId="5" type="noConversion"/>
  </si>
  <si>
    <t>사업수입</t>
    <phoneticPr fontId="5" type="noConversion"/>
  </si>
  <si>
    <t>공공요금</t>
    <phoneticPr fontId="5" type="noConversion"/>
  </si>
  <si>
    <t>취창업형</t>
    <phoneticPr fontId="5" type="noConversion"/>
  </si>
  <si>
    <t>제세공과금</t>
    <phoneticPr fontId="5" type="noConversion"/>
  </si>
  <si>
    <t>차량비</t>
    <phoneticPr fontId="5" type="noConversion"/>
  </si>
  <si>
    <t>다이나믹6070택배</t>
  </si>
  <si>
    <t>기타운영비</t>
    <phoneticPr fontId="5" type="noConversion"/>
  </si>
  <si>
    <t>재산조성비</t>
    <phoneticPr fontId="5" type="noConversion"/>
  </si>
  <si>
    <t>시설비</t>
    <phoneticPr fontId="5" type="noConversion"/>
  </si>
  <si>
    <t>이월금</t>
    <phoneticPr fontId="5" type="noConversion"/>
  </si>
  <si>
    <t>시설장비유지비</t>
    <phoneticPr fontId="5" type="noConversion"/>
  </si>
  <si>
    <t>전년도이월금</t>
    <phoneticPr fontId="5" type="noConversion"/>
  </si>
  <si>
    <t>자산취득비</t>
    <phoneticPr fontId="5" type="noConversion"/>
  </si>
  <si>
    <t>전년도이월금
(후원금)</t>
    <phoneticPr fontId="5" type="noConversion"/>
  </si>
  <si>
    <t>사업비</t>
    <phoneticPr fontId="5" type="noConversion"/>
  </si>
  <si>
    <t>잡수입</t>
    <phoneticPr fontId="5" type="noConversion"/>
  </si>
  <si>
    <t>공익활동</t>
    <phoneticPr fontId="5" type="noConversion"/>
  </si>
  <si>
    <t>기타예금
이자수입
(보조금)</t>
    <phoneticPr fontId="5" type="noConversion"/>
  </si>
  <si>
    <t>총괄2-2</t>
    <phoneticPr fontId="5" type="noConversion"/>
  </si>
  <si>
    <t>익사이팅동화구연</t>
    <phoneticPr fontId="5" type="noConversion"/>
  </si>
  <si>
    <t>둘레도시락</t>
    <phoneticPr fontId="5" type="noConversion"/>
  </si>
  <si>
    <t>택배사업</t>
    <phoneticPr fontId="5" type="noConversion"/>
  </si>
  <si>
    <t>고유사업</t>
    <phoneticPr fontId="5" type="noConversion"/>
  </si>
  <si>
    <t>시설공단사업</t>
    <phoneticPr fontId="5" type="noConversion"/>
  </si>
  <si>
    <t>일반사업비</t>
    <phoneticPr fontId="5" type="noConversion"/>
  </si>
  <si>
    <t>홍보사업</t>
    <phoneticPr fontId="5" type="noConversion"/>
  </si>
  <si>
    <t>연수사업</t>
    <phoneticPr fontId="5" type="noConversion"/>
  </si>
  <si>
    <t>사업지원사업</t>
    <phoneticPr fontId="5" type="noConversion"/>
  </si>
  <si>
    <t>전담인력
인건비</t>
    <phoneticPr fontId="5" type="noConversion"/>
  </si>
  <si>
    <t>예비비 
및 기타</t>
    <phoneticPr fontId="5" type="noConversion"/>
  </si>
  <si>
    <t>예비비</t>
    <phoneticPr fontId="5" type="noConversion"/>
  </si>
  <si>
    <t>반환금</t>
    <phoneticPr fontId="5" type="noConversion"/>
  </si>
  <si>
    <t>잡지출</t>
    <phoneticPr fontId="5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</si>
</sst>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0.0%"/>
    <numFmt numFmtId="177" formatCode="0_);[Red]\(0\)"/>
  </numFmts>
  <fonts count="19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5"/>
      <color indexed="8"/>
      <name val="굴림"/>
      <family val="3"/>
      <charset val="129"/>
    </font>
    <font>
      <sz val="8"/>
      <name val="맑은 고딕"/>
      <family val="3"/>
      <charset val="129"/>
      <scheme val="minor"/>
    </font>
    <font>
      <sz val="10"/>
      <color indexed="8"/>
      <name val="굴림"/>
      <family val="3"/>
      <charset val="129"/>
    </font>
    <font>
      <sz val="8"/>
      <name val="맑은 고딕"/>
      <family val="3"/>
      <charset val="129"/>
    </font>
    <font>
      <sz val="10"/>
      <color indexed="9"/>
      <name val="굴림"/>
      <family val="3"/>
      <charset val="129"/>
    </font>
    <font>
      <sz val="11"/>
      <color indexed="8"/>
      <name val="맑은 고딕"/>
      <family val="3"/>
      <charset val="129"/>
    </font>
    <font>
      <b/>
      <sz val="8"/>
      <color indexed="8"/>
      <name val="굴림"/>
      <family val="3"/>
      <charset val="129"/>
    </font>
    <font>
      <b/>
      <sz val="8"/>
      <name val="굴림"/>
      <family val="3"/>
      <charset val="129"/>
    </font>
    <font>
      <sz val="8"/>
      <name val="굴림"/>
      <family val="3"/>
      <charset val="129"/>
    </font>
    <font>
      <sz val="8"/>
      <color indexed="8"/>
      <name val="굴림"/>
      <family val="3"/>
      <charset val="129"/>
    </font>
    <font>
      <sz val="11"/>
      <name val="맑은 고딕"/>
      <family val="3"/>
      <charset val="129"/>
    </font>
    <font>
      <sz val="7"/>
      <name val="굴림"/>
      <family val="3"/>
      <charset val="129"/>
    </font>
    <font>
      <sz val="6"/>
      <name val="굴림"/>
      <family val="3"/>
      <charset val="129"/>
    </font>
    <font>
      <sz val="7"/>
      <color indexed="8"/>
      <name val="굴림"/>
      <family val="3"/>
      <charset val="129"/>
    </font>
    <font>
      <sz val="8"/>
      <name val="굴림체"/>
      <family val="3"/>
      <charset val="129"/>
    </font>
    <font>
      <sz val="9"/>
      <name val="굴림"/>
      <family val="3"/>
      <charset val="129"/>
    </font>
    <font>
      <sz val="1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858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0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41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4" fillId="0" borderId="0" xfId="1" applyNumberFormat="1" applyFont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1" fontId="8" fillId="2" borderId="6" xfId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1" fontId="8" fillId="2" borderId="8" xfId="1" applyFont="1" applyFill="1" applyBorder="1" applyAlignment="1">
      <alignment horizontal="center" vertical="center" wrapText="1"/>
    </xf>
    <xf numFmtId="3" fontId="8" fillId="2" borderId="5" xfId="1" applyNumberFormat="1" applyFont="1" applyFill="1" applyBorder="1" applyAlignment="1">
      <alignment horizontal="center" vertical="center" wrapText="1"/>
    </xf>
    <xf numFmtId="176" fontId="8" fillId="2" borderId="7" xfId="2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41" fontId="9" fillId="3" borderId="5" xfId="1" applyFont="1" applyFill="1" applyBorder="1" applyAlignment="1">
      <alignment horizontal="right" vertical="center" wrapText="1"/>
    </xf>
    <xf numFmtId="3" fontId="9" fillId="0" borderId="5" xfId="1" applyNumberFormat="1" applyFont="1" applyBorder="1" applyAlignment="1">
      <alignment horizontal="right" vertical="center" wrapText="1"/>
    </xf>
    <xf numFmtId="176" fontId="9" fillId="3" borderId="7" xfId="0" applyNumberFormat="1" applyFont="1" applyFill="1" applyBorder="1" applyAlignment="1">
      <alignment horizontal="right" vertical="center" wrapText="1"/>
    </xf>
    <xf numFmtId="41" fontId="0" fillId="3" borderId="0" xfId="0" applyNumberFormat="1" applyFill="1">
      <alignment vertical="center"/>
    </xf>
    <xf numFmtId="0" fontId="0" fillId="3" borderId="0" xfId="0" applyFill="1">
      <alignment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41" fontId="10" fillId="0" borderId="5" xfId="1" applyFont="1" applyBorder="1" applyAlignment="1">
      <alignment horizontal="right" vertical="center" wrapText="1"/>
    </xf>
    <xf numFmtId="176" fontId="10" fillId="0" borderId="7" xfId="0" applyNumberFormat="1" applyFont="1" applyBorder="1" applyAlignment="1">
      <alignment horizontal="right" vertical="center" wrapText="1"/>
    </xf>
    <xf numFmtId="41" fontId="11" fillId="0" borderId="11" xfId="1" applyFont="1" applyBorder="1" applyAlignment="1">
      <alignment horizontal="center" vertical="center" wrapText="1"/>
    </xf>
    <xf numFmtId="41" fontId="11" fillId="0" borderId="6" xfId="1" applyFont="1" applyFill="1" applyBorder="1" applyAlignment="1">
      <alignment horizontal="center" vertical="center" wrapText="1"/>
    </xf>
    <xf numFmtId="41" fontId="11" fillId="0" borderId="5" xfId="1" applyFont="1" applyFill="1" applyBorder="1" applyAlignment="1">
      <alignment horizontal="right" vertical="center" wrapText="1"/>
    </xf>
    <xf numFmtId="3" fontId="10" fillId="0" borderId="5" xfId="1" applyNumberFormat="1" applyFont="1" applyBorder="1" applyAlignment="1">
      <alignment horizontal="right" vertical="center" wrapText="1"/>
    </xf>
    <xf numFmtId="0" fontId="11" fillId="0" borderId="11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41" fontId="11" fillId="0" borderId="5" xfId="1" applyFont="1" applyBorder="1" applyAlignment="1">
      <alignment horizontal="right" vertical="center" wrapText="1"/>
    </xf>
    <xf numFmtId="41" fontId="11" fillId="0" borderId="11" xfId="1" applyFont="1" applyBorder="1" applyAlignment="1">
      <alignment vertical="center" wrapText="1"/>
    </xf>
    <xf numFmtId="41" fontId="11" fillId="0" borderId="5" xfId="1" applyFont="1" applyFill="1" applyBorder="1" applyAlignment="1">
      <alignment horizontal="center" vertical="center" wrapText="1"/>
    </xf>
    <xf numFmtId="41" fontId="11" fillId="0" borderId="10" xfId="1" applyFont="1" applyFill="1" applyBorder="1" applyAlignment="1">
      <alignment horizontal="right" vertical="center" wrapText="1"/>
    </xf>
    <xf numFmtId="0" fontId="11" fillId="0" borderId="12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77" fontId="10" fillId="0" borderId="5" xfId="1" applyNumberFormat="1" applyFont="1" applyBorder="1" applyAlignment="1">
      <alignment horizontal="right" vertical="center" wrapText="1"/>
    </xf>
    <xf numFmtId="41" fontId="11" fillId="0" borderId="12" xfId="1" applyFont="1" applyBorder="1" applyAlignment="1">
      <alignment vertical="center" wrapText="1"/>
    </xf>
    <xf numFmtId="41" fontId="11" fillId="0" borderId="6" xfId="1" applyFont="1" applyFill="1" applyBorder="1" applyAlignment="1">
      <alignment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41" fontId="11" fillId="0" borderId="13" xfId="1" applyFont="1" applyFill="1" applyBorder="1" applyAlignment="1">
      <alignment vertical="center" wrapText="1"/>
    </xf>
    <xf numFmtId="177" fontId="11" fillId="0" borderId="5" xfId="1" applyNumberFormat="1" applyFont="1" applyBorder="1" applyAlignment="1">
      <alignment horizontal="right" vertical="center" wrapText="1"/>
    </xf>
    <xf numFmtId="41" fontId="11" fillId="0" borderId="6" xfId="1" applyFont="1" applyFill="1" applyBorder="1" applyAlignment="1">
      <alignment horizontal="center" vertical="center" wrapText="1"/>
    </xf>
    <xf numFmtId="177" fontId="11" fillId="0" borderId="6" xfId="1" applyNumberFormat="1" applyFont="1" applyBorder="1" applyAlignment="1">
      <alignment vertical="center" wrapText="1"/>
    </xf>
    <xf numFmtId="41" fontId="11" fillId="0" borderId="6" xfId="1" applyFont="1" applyBorder="1" applyAlignment="1">
      <alignment horizontal="right" vertical="center" wrapText="1"/>
    </xf>
    <xf numFmtId="3" fontId="10" fillId="0" borderId="6" xfId="1" applyNumberFormat="1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41" fontId="10" fillId="0" borderId="5" xfId="3" applyFont="1" applyBorder="1" applyAlignment="1">
      <alignment horizontal="right" vertical="center" wrapText="1"/>
    </xf>
    <xf numFmtId="41" fontId="7" fillId="0" borderId="0" xfId="1" applyFont="1">
      <alignment vertical="center"/>
    </xf>
    <xf numFmtId="0" fontId="0" fillId="0" borderId="6" xfId="0" applyBorder="1" applyAlignment="1">
      <alignment vertical="center" wrapText="1"/>
    </xf>
    <xf numFmtId="0" fontId="11" fillId="0" borderId="6" xfId="0" applyFont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4" fillId="0" borderId="5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11" fillId="0" borderId="13" xfId="0" applyFont="1" applyBorder="1" applyAlignment="1">
      <alignment horizontal="center" vertical="center" wrapText="1"/>
    </xf>
    <xf numFmtId="41" fontId="15" fillId="0" borderId="5" xfId="1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41" fontId="11" fillId="0" borderId="8" xfId="1" applyFont="1" applyBorder="1" applyAlignment="1">
      <alignment horizontal="right" vertical="center" wrapText="1"/>
    </xf>
    <xf numFmtId="41" fontId="16" fillId="0" borderId="15" xfId="1" applyFont="1" applyBorder="1" applyAlignment="1">
      <alignment horizontal="right" vertical="center" wrapText="1"/>
    </xf>
    <xf numFmtId="0" fontId="12" fillId="0" borderId="8" xfId="0" applyFont="1" applyBorder="1" applyAlignment="1">
      <alignment horizontal="center" vertical="center"/>
    </xf>
    <xf numFmtId="41" fontId="10" fillId="0" borderId="15" xfId="1" applyFont="1" applyBorder="1" applyAlignment="1">
      <alignment horizontal="right" vertical="center" wrapText="1"/>
    </xf>
    <xf numFmtId="41" fontId="11" fillId="0" borderId="4" xfId="1" applyFont="1" applyBorder="1" applyAlignment="1">
      <alignment vertical="center" wrapText="1"/>
    </xf>
    <xf numFmtId="41" fontId="11" fillId="0" borderId="9" xfId="1" applyFont="1" applyFill="1" applyBorder="1" applyAlignment="1">
      <alignment horizontal="center" vertical="center" wrapText="1"/>
    </xf>
    <xf numFmtId="41" fontId="11" fillId="0" borderId="10" xfId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41" fontId="11" fillId="0" borderId="13" xfId="1" applyFont="1" applyBorder="1" applyAlignment="1">
      <alignment horizontal="right" vertical="center" wrapText="1"/>
    </xf>
    <xf numFmtId="3" fontId="10" fillId="0" borderId="6" xfId="1" applyNumberFormat="1" applyFont="1" applyBorder="1" applyAlignment="1">
      <alignment horizontal="right" vertical="center" wrapText="1"/>
    </xf>
    <xf numFmtId="0" fontId="12" fillId="0" borderId="11" xfId="0" applyFont="1" applyBorder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41" fontId="11" fillId="0" borderId="17" xfId="1" applyFont="1" applyFill="1" applyBorder="1" applyAlignment="1">
      <alignment vertical="center" wrapText="1"/>
    </xf>
    <xf numFmtId="41" fontId="11" fillId="0" borderId="6" xfId="1" applyFont="1" applyFill="1" applyBorder="1" applyAlignment="1">
      <alignment horizontal="right" vertical="center" wrapText="1"/>
    </xf>
    <xf numFmtId="0" fontId="11" fillId="0" borderId="1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41" fontId="11" fillId="0" borderId="4" xfId="1" applyFont="1" applyBorder="1" applyAlignment="1">
      <alignment horizontal="center" vertical="center" wrapText="1"/>
    </xf>
    <xf numFmtId="41" fontId="11" fillId="0" borderId="16" xfId="1" applyFont="1" applyFill="1" applyBorder="1" applyAlignment="1">
      <alignment horizontal="center" vertical="center" wrapText="1"/>
    </xf>
    <xf numFmtId="41" fontId="11" fillId="0" borderId="15" xfId="1" applyFont="1" applyFill="1" applyBorder="1" applyAlignment="1">
      <alignment horizontal="center" vertical="center" wrapText="1"/>
    </xf>
    <xf numFmtId="41" fontId="11" fillId="0" borderId="15" xfId="1" applyFont="1" applyFill="1" applyBorder="1" applyAlignment="1">
      <alignment horizontal="right" vertical="center" wrapText="1"/>
    </xf>
    <xf numFmtId="176" fontId="10" fillId="0" borderId="19" xfId="0" applyNumberFormat="1" applyFont="1" applyBorder="1" applyAlignment="1">
      <alignment horizontal="right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3" fontId="10" fillId="0" borderId="8" xfId="1" applyNumberFormat="1" applyFont="1" applyBorder="1" applyAlignment="1">
      <alignment horizontal="right" vertical="center" wrapText="1"/>
    </xf>
    <xf numFmtId="176" fontId="10" fillId="0" borderId="17" xfId="0" applyNumberFormat="1" applyFont="1" applyBorder="1" applyAlignment="1">
      <alignment horizontal="right" vertical="center" wrapText="1"/>
    </xf>
    <xf numFmtId="0" fontId="12" fillId="0" borderId="12" xfId="0" applyFont="1" applyBorder="1">
      <alignment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 wrapText="1"/>
    </xf>
    <xf numFmtId="41" fontId="11" fillId="0" borderId="24" xfId="1" applyFont="1" applyBorder="1" applyAlignment="1">
      <alignment horizontal="right" vertical="center" wrapText="1"/>
    </xf>
    <xf numFmtId="3" fontId="10" fillId="0" borderId="24" xfId="1" applyNumberFormat="1" applyFont="1" applyBorder="1" applyAlignment="1">
      <alignment horizontal="right" vertical="center" wrapText="1"/>
    </xf>
    <xf numFmtId="176" fontId="10" fillId="0" borderId="25" xfId="0" applyNumberFormat="1" applyFont="1" applyBorder="1" applyAlignment="1">
      <alignment horizontal="right" vertical="center" wrapText="1"/>
    </xf>
    <xf numFmtId="0" fontId="12" fillId="0" borderId="26" xfId="0" applyFont="1" applyBorder="1">
      <alignment vertical="center"/>
    </xf>
    <xf numFmtId="41" fontId="11" fillId="3" borderId="27" xfId="1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41" fontId="11" fillId="0" borderId="27" xfId="1" applyFont="1" applyBorder="1" applyAlignment="1">
      <alignment horizontal="right" vertical="center" wrapText="1"/>
    </xf>
    <xf numFmtId="177" fontId="10" fillId="0" borderId="27" xfId="1" applyNumberFormat="1" applyFont="1" applyBorder="1" applyAlignment="1">
      <alignment horizontal="right" vertical="center" wrapText="1"/>
    </xf>
    <xf numFmtId="176" fontId="10" fillId="0" borderId="28" xfId="0" applyNumberFormat="1" applyFont="1" applyBorder="1" applyAlignment="1">
      <alignment horizontal="right" vertical="center" wrapText="1"/>
    </xf>
    <xf numFmtId="0" fontId="0" fillId="0" borderId="0" xfId="0" applyBorder="1">
      <alignment vertical="center"/>
    </xf>
    <xf numFmtId="41" fontId="11" fillId="0" borderId="0" xfId="1" applyFont="1" applyFill="1" applyBorder="1" applyAlignment="1">
      <alignment horizontal="center" vertical="center" wrapText="1"/>
    </xf>
    <xf numFmtId="41" fontId="11" fillId="0" borderId="0" xfId="1" applyFont="1" applyFill="1" applyBorder="1" applyAlignment="1">
      <alignment horizontal="right" vertical="center" wrapText="1"/>
    </xf>
    <xf numFmtId="3" fontId="11" fillId="0" borderId="0" xfId="1" applyNumberFormat="1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1" fontId="8" fillId="0" borderId="8" xfId="1" applyFont="1" applyFill="1" applyBorder="1" applyAlignment="1">
      <alignment horizontal="center" vertical="center" wrapText="1"/>
    </xf>
    <xf numFmtId="3" fontId="8" fillId="0" borderId="5" xfId="1" applyNumberFormat="1" applyFont="1" applyFill="1" applyBorder="1" applyAlignment="1">
      <alignment horizontal="center" vertical="center" wrapText="1"/>
    </xf>
    <xf numFmtId="176" fontId="8" fillId="0" borderId="7" xfId="2" applyNumberFormat="1" applyFont="1" applyFill="1" applyBorder="1" applyAlignment="1">
      <alignment horizontal="center" vertical="center" wrapText="1"/>
    </xf>
    <xf numFmtId="0" fontId="10" fillId="0" borderId="29" xfId="0" applyFont="1" applyBorder="1">
      <alignment vertical="center"/>
    </xf>
    <xf numFmtId="0" fontId="0" fillId="0" borderId="0" xfId="0" applyFill="1">
      <alignment vertical="center"/>
    </xf>
    <xf numFmtId="0" fontId="0" fillId="0" borderId="4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9" xfId="0" applyFill="1" applyBorder="1">
      <alignment vertical="center"/>
    </xf>
    <xf numFmtId="0" fontId="10" fillId="0" borderId="12" xfId="0" applyFont="1" applyBorder="1">
      <alignment vertical="center"/>
    </xf>
    <xf numFmtId="0" fontId="12" fillId="0" borderId="4" xfId="0" applyFont="1" applyBorder="1" applyAlignment="1">
      <alignment horizontal="center" vertical="center"/>
    </xf>
    <xf numFmtId="41" fontId="12" fillId="0" borderId="5" xfId="1" applyFont="1" applyBorder="1" applyAlignment="1">
      <alignment horizontal="right" vertical="center" wrapText="1"/>
    </xf>
    <xf numFmtId="3" fontId="12" fillId="0" borderId="5" xfId="1" applyNumberFormat="1" applyFont="1" applyBorder="1">
      <alignment vertical="center"/>
    </xf>
    <xf numFmtId="176" fontId="12" fillId="0" borderId="7" xfId="0" applyNumberFormat="1" applyFont="1" applyBorder="1">
      <alignment vertical="center"/>
    </xf>
    <xf numFmtId="0" fontId="17" fillId="0" borderId="5" xfId="0" applyFont="1" applyBorder="1" applyAlignment="1">
      <alignment horizontal="center" vertical="center"/>
    </xf>
    <xf numFmtId="41" fontId="17" fillId="0" borderId="5" xfId="1" applyFont="1" applyBorder="1" applyAlignment="1">
      <alignment horizontal="right" vertical="center" wrapText="1"/>
    </xf>
    <xf numFmtId="0" fontId="0" fillId="0" borderId="12" xfId="0" applyBorder="1">
      <alignment vertical="center"/>
    </xf>
    <xf numFmtId="41" fontId="11" fillId="3" borderId="12" xfId="1" applyFont="1" applyFill="1" applyBorder="1" applyAlignment="1">
      <alignment horizontal="center" vertical="center" wrapText="1"/>
    </xf>
    <xf numFmtId="41" fontId="11" fillId="0" borderId="6" xfId="1" applyFont="1" applyFill="1" applyBorder="1" applyAlignment="1">
      <alignment horizontal="center" vertical="center"/>
    </xf>
    <xf numFmtId="41" fontId="11" fillId="0" borderId="9" xfId="1" applyFont="1" applyBorder="1" applyAlignment="1">
      <alignment horizontal="right" vertical="center" wrapText="1"/>
    </xf>
    <xf numFmtId="0" fontId="11" fillId="0" borderId="12" xfId="0" applyFont="1" applyBorder="1" applyAlignment="1">
      <alignment vertical="center"/>
    </xf>
    <xf numFmtId="41" fontId="11" fillId="0" borderId="13" xfId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3" fontId="0" fillId="0" borderId="5" xfId="0" applyNumberFormat="1" applyBorder="1">
      <alignment vertical="center"/>
    </xf>
    <xf numFmtId="0" fontId="0" fillId="0" borderId="7" xfId="0" applyBorder="1">
      <alignment vertical="center"/>
    </xf>
    <xf numFmtId="0" fontId="10" fillId="0" borderId="8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10" xfId="0" applyBorder="1">
      <alignment vertical="center"/>
    </xf>
    <xf numFmtId="0" fontId="11" fillId="0" borderId="12" xfId="0" applyFont="1" applyBorder="1" applyAlignment="1">
      <alignment horizontal="center" vertical="center"/>
    </xf>
    <xf numFmtId="177" fontId="11" fillId="0" borderId="9" xfId="1" applyNumberFormat="1" applyFont="1" applyBorder="1" applyAlignment="1">
      <alignment horizontal="right" vertical="center" wrapText="1"/>
    </xf>
    <xf numFmtId="0" fontId="11" fillId="0" borderId="3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41" fontId="11" fillId="0" borderId="9" xfId="1" applyFont="1" applyFill="1" applyBorder="1" applyAlignment="1">
      <alignment horizontal="righ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1" fontId="7" fillId="0" borderId="5" xfId="1" applyFont="1" applyBorder="1" applyAlignment="1">
      <alignment horizontal="right" vertical="center" wrapText="1"/>
    </xf>
    <xf numFmtId="3" fontId="11" fillId="0" borderId="5" xfId="1" applyNumberFormat="1" applyFont="1" applyBorder="1" applyAlignment="1">
      <alignment vertical="center" wrapText="1"/>
    </xf>
    <xf numFmtId="176" fontId="11" fillId="0" borderId="7" xfId="0" applyNumberFormat="1" applyFont="1" applyBorder="1" applyAlignment="1">
      <alignment vertical="center" wrapText="1"/>
    </xf>
    <xf numFmtId="3" fontId="7" fillId="0" borderId="5" xfId="1" applyNumberFormat="1" applyFont="1" applyBorder="1">
      <alignment vertical="center"/>
    </xf>
    <xf numFmtId="176" fontId="0" fillId="0" borderId="7" xfId="0" applyNumberFormat="1" applyBorder="1">
      <alignment vertical="center"/>
    </xf>
    <xf numFmtId="0" fontId="11" fillId="0" borderId="12" xfId="0" applyFont="1" applyBorder="1">
      <alignment vertical="center"/>
    </xf>
    <xf numFmtId="41" fontId="11" fillId="0" borderId="8" xfId="1" applyFont="1" applyFill="1" applyBorder="1" applyAlignment="1">
      <alignment horizontal="center" vertical="center"/>
    </xf>
    <xf numFmtId="0" fontId="12" fillId="0" borderId="14" xfId="0" applyFont="1" applyBorder="1">
      <alignment vertical="center"/>
    </xf>
    <xf numFmtId="41" fontId="10" fillId="0" borderId="5" xfId="0" applyNumberFormat="1" applyFont="1" applyBorder="1" applyAlignment="1">
      <alignment horizontal="right" vertical="center" wrapText="1"/>
    </xf>
    <xf numFmtId="0" fontId="12" fillId="0" borderId="18" xfId="0" applyFont="1" applyBorder="1">
      <alignment vertical="center"/>
    </xf>
    <xf numFmtId="0" fontId="11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41" fontId="12" fillId="0" borderId="24" xfId="1" applyFont="1" applyBorder="1" applyAlignment="1">
      <alignment horizontal="right" vertical="center" wrapText="1"/>
    </xf>
    <xf numFmtId="3" fontId="12" fillId="0" borderId="24" xfId="1" applyNumberFormat="1" applyFont="1" applyBorder="1">
      <alignment vertical="center"/>
    </xf>
    <xf numFmtId="176" fontId="12" fillId="0" borderId="31" xfId="0" applyNumberFormat="1" applyFont="1" applyBorder="1">
      <alignment vertical="center"/>
    </xf>
    <xf numFmtId="0" fontId="10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41" fontId="11" fillId="0" borderId="27" xfId="1" applyFont="1" applyFill="1" applyBorder="1" applyAlignment="1">
      <alignment horizontal="center" vertical="center" wrapText="1"/>
    </xf>
    <xf numFmtId="177" fontId="11" fillId="0" borderId="32" xfId="1" applyNumberFormat="1" applyFont="1" applyBorder="1" applyAlignment="1">
      <alignment horizontal="right" vertical="center" wrapText="1"/>
    </xf>
    <xf numFmtId="41" fontId="11" fillId="0" borderId="32" xfId="1" applyFont="1" applyBorder="1" applyAlignment="1">
      <alignment horizontal="right" vertical="center" wrapText="1"/>
    </xf>
    <xf numFmtId="176" fontId="10" fillId="0" borderId="31" xfId="0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center" vertical="center"/>
    </xf>
    <xf numFmtId="41" fontId="12" fillId="0" borderId="0" xfId="1" applyFont="1" applyAlignment="1">
      <alignment horizontal="right" vertical="center" wrapText="1"/>
    </xf>
    <xf numFmtId="3" fontId="12" fillId="0" borderId="0" xfId="1" applyNumberFormat="1" applyFont="1">
      <alignment vertical="center"/>
    </xf>
    <xf numFmtId="176" fontId="12" fillId="0" borderId="0" xfId="0" applyNumberFormat="1" applyFont="1">
      <alignment vertical="center"/>
    </xf>
    <xf numFmtId="0" fontId="12" fillId="0" borderId="0" xfId="0" applyFont="1">
      <alignment vertical="center"/>
    </xf>
    <xf numFmtId="41" fontId="12" fillId="0" borderId="0" xfId="1" applyFont="1">
      <alignment vertical="center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41" fontId="12" fillId="0" borderId="34" xfId="1" applyFont="1" applyBorder="1" applyAlignment="1">
      <alignment horizontal="right" vertical="center" wrapText="1"/>
    </xf>
    <xf numFmtId="3" fontId="12" fillId="0" borderId="34" xfId="1" applyNumberFormat="1" applyFont="1" applyBorder="1">
      <alignment vertical="center"/>
    </xf>
    <xf numFmtId="176" fontId="12" fillId="0" borderId="34" xfId="0" applyNumberFormat="1" applyFont="1" applyBorder="1">
      <alignment vertical="center"/>
    </xf>
    <xf numFmtId="0" fontId="12" fillId="0" borderId="34" xfId="0" applyFont="1" applyBorder="1">
      <alignment vertical="center"/>
    </xf>
    <xf numFmtId="0" fontId="12" fillId="0" borderId="35" xfId="0" applyFont="1" applyBorder="1">
      <alignment vertical="center"/>
    </xf>
    <xf numFmtId="0" fontId="12" fillId="0" borderId="14" xfId="0" applyFont="1" applyBorder="1" applyAlignment="1">
      <alignment horizontal="center" vertical="center"/>
    </xf>
    <xf numFmtId="41" fontId="12" fillId="0" borderId="0" xfId="1" applyFont="1" applyBorder="1" applyAlignment="1">
      <alignment horizontal="right" vertical="center" wrapText="1"/>
    </xf>
    <xf numFmtId="3" fontId="12" fillId="0" borderId="0" xfId="1" applyNumberFormat="1" applyFont="1" applyBorder="1">
      <alignment vertical="center"/>
    </xf>
    <xf numFmtId="176" fontId="12" fillId="0" borderId="0" xfId="0" applyNumberFormat="1" applyFont="1" applyBorder="1">
      <alignment vertical="center"/>
    </xf>
    <xf numFmtId="0" fontId="12" fillId="0" borderId="0" xfId="0" applyFont="1" applyBorder="1">
      <alignment vertical="center"/>
    </xf>
    <xf numFmtId="0" fontId="12" fillId="0" borderId="36" xfId="0" applyFont="1" applyBorder="1">
      <alignment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41" fontId="12" fillId="0" borderId="38" xfId="1" applyFont="1" applyBorder="1" applyAlignment="1">
      <alignment horizontal="right" vertical="center" wrapText="1"/>
    </xf>
    <xf numFmtId="3" fontId="12" fillId="0" borderId="38" xfId="1" applyNumberFormat="1" applyFont="1" applyBorder="1">
      <alignment vertical="center"/>
    </xf>
    <xf numFmtId="176" fontId="12" fillId="0" borderId="38" xfId="0" applyNumberFormat="1" applyFont="1" applyBorder="1">
      <alignment vertical="center"/>
    </xf>
    <xf numFmtId="0" fontId="12" fillId="0" borderId="38" xfId="0" applyFont="1" applyBorder="1">
      <alignment vertical="center"/>
    </xf>
    <xf numFmtId="0" fontId="12" fillId="0" borderId="39" xfId="0" applyFont="1" applyBorder="1">
      <alignment vertical="center"/>
    </xf>
  </cellXfs>
  <cellStyles count="1858">
    <cellStyle name="백분율 10" xfId="2"/>
    <cellStyle name="백분율 10 10" xfId="4"/>
    <cellStyle name="백분율 10 11" xfId="5"/>
    <cellStyle name="백분율 10 12" xfId="6"/>
    <cellStyle name="백분율 10 13" xfId="7"/>
    <cellStyle name="백분율 10 14" xfId="8"/>
    <cellStyle name="백분율 10 15" xfId="9"/>
    <cellStyle name="백분율 10 16" xfId="10"/>
    <cellStyle name="백분율 10 17" xfId="11"/>
    <cellStyle name="백분율 10 18" xfId="12"/>
    <cellStyle name="백분율 10 19" xfId="13"/>
    <cellStyle name="백분율 10 2" xfId="14"/>
    <cellStyle name="백분율 10 20" xfId="15"/>
    <cellStyle name="백분율 10 21" xfId="16"/>
    <cellStyle name="백분율 10 22" xfId="17"/>
    <cellStyle name="백분율 10 23" xfId="18"/>
    <cellStyle name="백분율 10 24" xfId="19"/>
    <cellStyle name="백분율 10 25" xfId="20"/>
    <cellStyle name="백분율 10 26" xfId="21"/>
    <cellStyle name="백분율 10 27" xfId="22"/>
    <cellStyle name="백분율 10 28" xfId="23"/>
    <cellStyle name="백분율 10 29" xfId="24"/>
    <cellStyle name="백분율 10 3" xfId="25"/>
    <cellStyle name="백분율 10 30" xfId="26"/>
    <cellStyle name="백분율 10 31" xfId="27"/>
    <cellStyle name="백분율 10 32" xfId="28"/>
    <cellStyle name="백분율 10 33" xfId="29"/>
    <cellStyle name="백분율 10 34" xfId="30"/>
    <cellStyle name="백분율 10 35" xfId="31"/>
    <cellStyle name="백분율 10 36" xfId="32"/>
    <cellStyle name="백분율 10 37" xfId="33"/>
    <cellStyle name="백분율 10 38" xfId="34"/>
    <cellStyle name="백분율 10 39" xfId="35"/>
    <cellStyle name="백분율 10 4" xfId="36"/>
    <cellStyle name="백분율 10 40" xfId="37"/>
    <cellStyle name="백분율 10 41" xfId="38"/>
    <cellStyle name="백분율 10 42" xfId="39"/>
    <cellStyle name="백분율 10 43" xfId="40"/>
    <cellStyle name="백분율 10 44" xfId="41"/>
    <cellStyle name="백분율 10 45" xfId="42"/>
    <cellStyle name="백분율 10 46" xfId="43"/>
    <cellStyle name="백분율 10 47" xfId="44"/>
    <cellStyle name="백분율 10 48" xfId="45"/>
    <cellStyle name="백분율 10 49" xfId="46"/>
    <cellStyle name="백분율 10 5" xfId="47"/>
    <cellStyle name="백분율 10 50" xfId="48"/>
    <cellStyle name="백분율 10 6" xfId="49"/>
    <cellStyle name="백분율 10 7" xfId="50"/>
    <cellStyle name="백분율 10 8" xfId="51"/>
    <cellStyle name="백분율 10 9" xfId="52"/>
    <cellStyle name="백분율 2 2" xfId="53"/>
    <cellStyle name="백분율 2 2 10" xfId="54"/>
    <cellStyle name="백분율 2 2 11" xfId="55"/>
    <cellStyle name="백분율 2 2 12" xfId="56"/>
    <cellStyle name="백분율 2 2 13" xfId="57"/>
    <cellStyle name="백분율 2 2 14" xfId="58"/>
    <cellStyle name="백분율 2 2 15" xfId="59"/>
    <cellStyle name="백분율 2 2 16" xfId="60"/>
    <cellStyle name="백분율 2 2 17" xfId="61"/>
    <cellStyle name="백분율 2 2 18" xfId="62"/>
    <cellStyle name="백분율 2 2 19" xfId="63"/>
    <cellStyle name="백분율 2 2 2" xfId="64"/>
    <cellStyle name="백분율 2 2 20" xfId="65"/>
    <cellStyle name="백분율 2 2 21" xfId="66"/>
    <cellStyle name="백분율 2 2 22" xfId="67"/>
    <cellStyle name="백분율 2 2 23" xfId="68"/>
    <cellStyle name="백분율 2 2 24" xfId="69"/>
    <cellStyle name="백분율 2 2 25" xfId="70"/>
    <cellStyle name="백분율 2 2 26" xfId="71"/>
    <cellStyle name="백분율 2 2 27" xfId="72"/>
    <cellStyle name="백분율 2 2 28" xfId="73"/>
    <cellStyle name="백분율 2 2 29" xfId="74"/>
    <cellStyle name="백분율 2 2 3" xfId="75"/>
    <cellStyle name="백분율 2 2 30" xfId="76"/>
    <cellStyle name="백분율 2 2 31" xfId="77"/>
    <cellStyle name="백분율 2 2 32" xfId="78"/>
    <cellStyle name="백분율 2 2 33" xfId="79"/>
    <cellStyle name="백분율 2 2 34" xfId="80"/>
    <cellStyle name="백분율 2 2 35" xfId="81"/>
    <cellStyle name="백분율 2 2 36" xfId="82"/>
    <cellStyle name="백분율 2 2 37" xfId="83"/>
    <cellStyle name="백분율 2 2 38" xfId="84"/>
    <cellStyle name="백분율 2 2 39" xfId="85"/>
    <cellStyle name="백분율 2 2 4" xfId="86"/>
    <cellStyle name="백분율 2 2 40" xfId="87"/>
    <cellStyle name="백분율 2 2 41" xfId="88"/>
    <cellStyle name="백분율 2 2 42" xfId="89"/>
    <cellStyle name="백분율 2 2 43" xfId="90"/>
    <cellStyle name="백분율 2 2 44" xfId="91"/>
    <cellStyle name="백분율 2 2 45" xfId="92"/>
    <cellStyle name="백분율 2 2 46" xfId="93"/>
    <cellStyle name="백분율 2 2 47" xfId="94"/>
    <cellStyle name="백분율 2 2 47 10" xfId="95"/>
    <cellStyle name="백분율 2 2 47 11" xfId="96"/>
    <cellStyle name="백분율 2 2 47 12" xfId="97"/>
    <cellStyle name="백분율 2 2 47 13" xfId="98"/>
    <cellStyle name="백분율 2 2 47 14" xfId="99"/>
    <cellStyle name="백분율 2 2 47 15" xfId="100"/>
    <cellStyle name="백분율 2 2 47 16" xfId="101"/>
    <cellStyle name="백분율 2 2 47 17" xfId="102"/>
    <cellStyle name="백분율 2 2 47 18" xfId="103"/>
    <cellStyle name="백분율 2 2 47 19" xfId="104"/>
    <cellStyle name="백분율 2 2 47 2" xfId="105"/>
    <cellStyle name="백분율 2 2 47 20" xfId="106"/>
    <cellStyle name="백분율 2 2 47 21" xfId="107"/>
    <cellStyle name="백분율 2 2 47 3" xfId="108"/>
    <cellStyle name="백분율 2 2 47 4" xfId="109"/>
    <cellStyle name="백분율 2 2 47 5" xfId="110"/>
    <cellStyle name="백분율 2 2 47 6" xfId="111"/>
    <cellStyle name="백분율 2 2 47 7" xfId="112"/>
    <cellStyle name="백분율 2 2 47 8" xfId="113"/>
    <cellStyle name="백분율 2 2 47 9" xfId="114"/>
    <cellStyle name="백분율 2 2 48" xfId="115"/>
    <cellStyle name="백분율 2 2 49" xfId="116"/>
    <cellStyle name="백분율 2 2 5" xfId="117"/>
    <cellStyle name="백분율 2 2 50" xfId="118"/>
    <cellStyle name="백분율 2 2 51" xfId="119"/>
    <cellStyle name="백분율 2 2 52" xfId="120"/>
    <cellStyle name="백분율 2 2 53" xfId="121"/>
    <cellStyle name="백분율 2 2 54" xfId="122"/>
    <cellStyle name="백분율 2 2 55" xfId="123"/>
    <cellStyle name="백분율 2 2 56" xfId="124"/>
    <cellStyle name="백분율 2 2 57" xfId="125"/>
    <cellStyle name="백분율 2 2 58" xfId="126"/>
    <cellStyle name="백분율 2 2 59" xfId="127"/>
    <cellStyle name="백분율 2 2 6" xfId="128"/>
    <cellStyle name="백분율 2 2 60" xfId="129"/>
    <cellStyle name="백분율 2 2 61" xfId="130"/>
    <cellStyle name="백분율 2 2 62" xfId="131"/>
    <cellStyle name="백분율 2 2 63" xfId="132"/>
    <cellStyle name="백분율 2 2 64" xfId="133"/>
    <cellStyle name="백분율 2 2 65" xfId="134"/>
    <cellStyle name="백분율 2 2 66" xfId="135"/>
    <cellStyle name="백분율 2 2 67" xfId="136"/>
    <cellStyle name="백분율 2 2 68" xfId="137"/>
    <cellStyle name="백분율 2 2 69" xfId="138"/>
    <cellStyle name="백분율 2 2 7" xfId="139"/>
    <cellStyle name="백분율 2 2 70" xfId="140"/>
    <cellStyle name="백분율 2 2 71" xfId="141"/>
    <cellStyle name="백분율 2 2 72" xfId="142"/>
    <cellStyle name="백분율 2 2 73" xfId="143"/>
    <cellStyle name="백분율 2 2 74" xfId="144"/>
    <cellStyle name="백분율 2 2 75" xfId="145"/>
    <cellStyle name="백분율 2 2 76" xfId="146"/>
    <cellStyle name="백분율 2 2 8" xfId="147"/>
    <cellStyle name="백분율 2 2 9" xfId="148"/>
    <cellStyle name="쉼표 [0] 10" xfId="1"/>
    <cellStyle name="쉼표 [0] 10 10" xfId="149"/>
    <cellStyle name="쉼표 [0] 10 11" xfId="150"/>
    <cellStyle name="쉼표 [0] 10 12" xfId="151"/>
    <cellStyle name="쉼표 [0] 10 13" xfId="152"/>
    <cellStyle name="쉼표 [0] 10 14" xfId="153"/>
    <cellStyle name="쉼표 [0] 10 15" xfId="154"/>
    <cellStyle name="쉼표 [0] 10 16" xfId="155"/>
    <cellStyle name="쉼표 [0] 10 17" xfId="156"/>
    <cellStyle name="쉼표 [0] 10 18" xfId="157"/>
    <cellStyle name="쉼표 [0] 10 19" xfId="158"/>
    <cellStyle name="쉼표 [0] 10 2" xfId="159"/>
    <cellStyle name="쉼표 [0] 10 20" xfId="160"/>
    <cellStyle name="쉼표 [0] 10 21" xfId="161"/>
    <cellStyle name="쉼표 [0] 10 22" xfId="162"/>
    <cellStyle name="쉼표 [0] 10 23" xfId="163"/>
    <cellStyle name="쉼표 [0] 10 24" xfId="164"/>
    <cellStyle name="쉼표 [0] 10 25" xfId="165"/>
    <cellStyle name="쉼표 [0] 10 26" xfId="166"/>
    <cellStyle name="쉼표 [0] 10 27" xfId="167"/>
    <cellStyle name="쉼표 [0] 10 28" xfId="168"/>
    <cellStyle name="쉼표 [0] 10 29" xfId="169"/>
    <cellStyle name="쉼표 [0] 10 3" xfId="170"/>
    <cellStyle name="쉼표 [0] 10 30" xfId="171"/>
    <cellStyle name="쉼표 [0] 10 31" xfId="172"/>
    <cellStyle name="쉼표 [0] 10 32" xfId="173"/>
    <cellStyle name="쉼표 [0] 10 33" xfId="174"/>
    <cellStyle name="쉼표 [0] 10 34" xfId="175"/>
    <cellStyle name="쉼표 [0] 10 35" xfId="176"/>
    <cellStyle name="쉼표 [0] 10 36" xfId="177"/>
    <cellStyle name="쉼표 [0] 10 37" xfId="178"/>
    <cellStyle name="쉼표 [0] 10 38" xfId="179"/>
    <cellStyle name="쉼표 [0] 10 39" xfId="180"/>
    <cellStyle name="쉼표 [0] 10 4" xfId="181"/>
    <cellStyle name="쉼표 [0] 10 40" xfId="182"/>
    <cellStyle name="쉼표 [0] 10 41" xfId="183"/>
    <cellStyle name="쉼표 [0] 10 42" xfId="184"/>
    <cellStyle name="쉼표 [0] 10 43" xfId="185"/>
    <cellStyle name="쉼표 [0] 10 44" xfId="186"/>
    <cellStyle name="쉼표 [0] 10 45" xfId="187"/>
    <cellStyle name="쉼표 [0] 10 46" xfId="188"/>
    <cellStyle name="쉼표 [0] 10 47" xfId="189"/>
    <cellStyle name="쉼표 [0] 10 48" xfId="190"/>
    <cellStyle name="쉼표 [0] 10 49" xfId="191"/>
    <cellStyle name="쉼표 [0] 10 5" xfId="192"/>
    <cellStyle name="쉼표 [0] 10 50" xfId="193"/>
    <cellStyle name="쉼표 [0] 10 6" xfId="194"/>
    <cellStyle name="쉼표 [0] 10 7" xfId="195"/>
    <cellStyle name="쉼표 [0] 10 8" xfId="196"/>
    <cellStyle name="쉼표 [0] 10 9" xfId="197"/>
    <cellStyle name="쉼표 [0] 11" xfId="3"/>
    <cellStyle name="쉼표 [0] 11 10" xfId="198"/>
    <cellStyle name="쉼표 [0] 11 11" xfId="199"/>
    <cellStyle name="쉼표 [0] 11 12" xfId="200"/>
    <cellStyle name="쉼표 [0] 11 13" xfId="201"/>
    <cellStyle name="쉼표 [0] 11 14" xfId="202"/>
    <cellStyle name="쉼표 [0] 11 15" xfId="203"/>
    <cellStyle name="쉼표 [0] 11 16" xfId="204"/>
    <cellStyle name="쉼표 [0] 11 17" xfId="205"/>
    <cellStyle name="쉼표 [0] 11 18" xfId="206"/>
    <cellStyle name="쉼표 [0] 11 19" xfId="207"/>
    <cellStyle name="쉼표 [0] 11 2" xfId="208"/>
    <cellStyle name="쉼표 [0] 11 20" xfId="209"/>
    <cellStyle name="쉼표 [0] 11 21" xfId="210"/>
    <cellStyle name="쉼표 [0] 11 22" xfId="211"/>
    <cellStyle name="쉼표 [0] 11 23" xfId="212"/>
    <cellStyle name="쉼표 [0] 11 24" xfId="213"/>
    <cellStyle name="쉼표 [0] 11 25" xfId="214"/>
    <cellStyle name="쉼표 [0] 11 26" xfId="215"/>
    <cellStyle name="쉼표 [0] 11 27" xfId="216"/>
    <cellStyle name="쉼표 [0] 11 28" xfId="217"/>
    <cellStyle name="쉼표 [0] 11 29" xfId="218"/>
    <cellStyle name="쉼표 [0] 11 3" xfId="219"/>
    <cellStyle name="쉼표 [0] 11 30" xfId="220"/>
    <cellStyle name="쉼표 [0] 11 31" xfId="221"/>
    <cellStyle name="쉼표 [0] 11 32" xfId="222"/>
    <cellStyle name="쉼표 [0] 11 33" xfId="223"/>
    <cellStyle name="쉼표 [0] 11 34" xfId="224"/>
    <cellStyle name="쉼표 [0] 11 35" xfId="225"/>
    <cellStyle name="쉼표 [0] 11 36" xfId="226"/>
    <cellStyle name="쉼표 [0] 11 37" xfId="227"/>
    <cellStyle name="쉼표 [0] 11 38" xfId="228"/>
    <cellStyle name="쉼표 [0] 11 39" xfId="229"/>
    <cellStyle name="쉼표 [0] 11 4" xfId="230"/>
    <cellStyle name="쉼표 [0] 11 40" xfId="231"/>
    <cellStyle name="쉼표 [0] 11 41" xfId="232"/>
    <cellStyle name="쉼표 [0] 11 42" xfId="233"/>
    <cellStyle name="쉼표 [0] 11 43" xfId="234"/>
    <cellStyle name="쉼표 [0] 11 44" xfId="235"/>
    <cellStyle name="쉼표 [0] 11 45" xfId="236"/>
    <cellStyle name="쉼표 [0] 11 46" xfId="237"/>
    <cellStyle name="쉼표 [0] 11 47" xfId="238"/>
    <cellStyle name="쉼표 [0] 11 48" xfId="239"/>
    <cellStyle name="쉼표 [0] 11 49" xfId="240"/>
    <cellStyle name="쉼표 [0] 11 5" xfId="241"/>
    <cellStyle name="쉼표 [0] 11 50" xfId="242"/>
    <cellStyle name="쉼표 [0] 11 51" xfId="243"/>
    <cellStyle name="쉼표 [0] 11 52" xfId="244"/>
    <cellStyle name="쉼표 [0] 11 53" xfId="245"/>
    <cellStyle name="쉼표 [0] 11 54" xfId="246"/>
    <cellStyle name="쉼표 [0] 11 55" xfId="247"/>
    <cellStyle name="쉼표 [0] 11 56" xfId="248"/>
    <cellStyle name="쉼표 [0] 11 57" xfId="249"/>
    <cellStyle name="쉼표 [0] 11 58" xfId="250"/>
    <cellStyle name="쉼표 [0] 11 59" xfId="251"/>
    <cellStyle name="쉼표 [0] 11 6" xfId="252"/>
    <cellStyle name="쉼표 [0] 11 60" xfId="253"/>
    <cellStyle name="쉼표 [0] 11 61" xfId="254"/>
    <cellStyle name="쉼표 [0] 11 7" xfId="255"/>
    <cellStyle name="쉼표 [0] 11 8" xfId="256"/>
    <cellStyle name="쉼표 [0] 11 9" xfId="257"/>
    <cellStyle name="쉼표 [0] 12 10" xfId="258"/>
    <cellStyle name="쉼표 [0] 12 11" xfId="259"/>
    <cellStyle name="쉼표 [0] 12 12" xfId="260"/>
    <cellStyle name="쉼표 [0] 12 13" xfId="261"/>
    <cellStyle name="쉼표 [0] 12 14" xfId="262"/>
    <cellStyle name="쉼표 [0] 12 15" xfId="263"/>
    <cellStyle name="쉼표 [0] 12 16" xfId="264"/>
    <cellStyle name="쉼표 [0] 12 17" xfId="265"/>
    <cellStyle name="쉼표 [0] 12 18" xfId="266"/>
    <cellStyle name="쉼표 [0] 12 19" xfId="267"/>
    <cellStyle name="쉼표 [0] 12 2" xfId="268"/>
    <cellStyle name="쉼표 [0] 12 20" xfId="269"/>
    <cellStyle name="쉼표 [0] 12 21" xfId="270"/>
    <cellStyle name="쉼표 [0] 12 22" xfId="271"/>
    <cellStyle name="쉼표 [0] 12 23" xfId="272"/>
    <cellStyle name="쉼표 [0] 12 24" xfId="273"/>
    <cellStyle name="쉼표 [0] 12 25" xfId="274"/>
    <cellStyle name="쉼표 [0] 12 26" xfId="275"/>
    <cellStyle name="쉼표 [0] 12 27" xfId="276"/>
    <cellStyle name="쉼표 [0] 12 28" xfId="277"/>
    <cellStyle name="쉼표 [0] 12 29" xfId="278"/>
    <cellStyle name="쉼표 [0] 12 3" xfId="279"/>
    <cellStyle name="쉼표 [0] 12 30" xfId="280"/>
    <cellStyle name="쉼표 [0] 12 31" xfId="281"/>
    <cellStyle name="쉼표 [0] 12 32" xfId="282"/>
    <cellStyle name="쉼표 [0] 12 33" xfId="283"/>
    <cellStyle name="쉼표 [0] 12 34" xfId="284"/>
    <cellStyle name="쉼표 [0] 12 35" xfId="285"/>
    <cellStyle name="쉼표 [0] 12 36" xfId="286"/>
    <cellStyle name="쉼표 [0] 12 37" xfId="287"/>
    <cellStyle name="쉼표 [0] 12 38" xfId="288"/>
    <cellStyle name="쉼표 [0] 12 39" xfId="289"/>
    <cellStyle name="쉼표 [0] 12 4" xfId="290"/>
    <cellStyle name="쉼표 [0] 12 40" xfId="291"/>
    <cellStyle name="쉼표 [0] 12 41" xfId="292"/>
    <cellStyle name="쉼표 [0] 12 42" xfId="293"/>
    <cellStyle name="쉼표 [0] 12 43" xfId="294"/>
    <cellStyle name="쉼표 [0] 12 44" xfId="295"/>
    <cellStyle name="쉼표 [0] 12 45" xfId="296"/>
    <cellStyle name="쉼표 [0] 12 46" xfId="297"/>
    <cellStyle name="쉼표 [0] 12 47" xfId="298"/>
    <cellStyle name="쉼표 [0] 12 48" xfId="299"/>
    <cellStyle name="쉼표 [0] 12 49" xfId="300"/>
    <cellStyle name="쉼표 [0] 12 5" xfId="301"/>
    <cellStyle name="쉼표 [0] 12 50" xfId="302"/>
    <cellStyle name="쉼표 [0] 12 51" xfId="303"/>
    <cellStyle name="쉼표 [0] 12 52" xfId="304"/>
    <cellStyle name="쉼표 [0] 12 53" xfId="305"/>
    <cellStyle name="쉼표 [0] 12 54" xfId="306"/>
    <cellStyle name="쉼표 [0] 12 55" xfId="307"/>
    <cellStyle name="쉼표 [0] 12 56" xfId="308"/>
    <cellStyle name="쉼표 [0] 12 57" xfId="309"/>
    <cellStyle name="쉼표 [0] 12 58" xfId="310"/>
    <cellStyle name="쉼표 [0] 12 59" xfId="311"/>
    <cellStyle name="쉼표 [0] 12 6" xfId="312"/>
    <cellStyle name="쉼표 [0] 12 60" xfId="313"/>
    <cellStyle name="쉼표 [0] 12 61" xfId="314"/>
    <cellStyle name="쉼표 [0] 12 7" xfId="315"/>
    <cellStyle name="쉼표 [0] 12 8" xfId="316"/>
    <cellStyle name="쉼표 [0] 12 9" xfId="317"/>
    <cellStyle name="쉼표 [0] 13 10" xfId="318"/>
    <cellStyle name="쉼표 [0] 13 11" xfId="319"/>
    <cellStyle name="쉼표 [0] 13 12" xfId="320"/>
    <cellStyle name="쉼표 [0] 13 13" xfId="321"/>
    <cellStyle name="쉼표 [0] 13 14" xfId="322"/>
    <cellStyle name="쉼표 [0] 13 15" xfId="323"/>
    <cellStyle name="쉼표 [0] 13 16" xfId="324"/>
    <cellStyle name="쉼표 [0] 13 17" xfId="325"/>
    <cellStyle name="쉼표 [0] 13 18" xfId="326"/>
    <cellStyle name="쉼표 [0] 13 19" xfId="327"/>
    <cellStyle name="쉼표 [0] 13 2" xfId="328"/>
    <cellStyle name="쉼표 [0] 13 20" xfId="329"/>
    <cellStyle name="쉼표 [0] 13 21" xfId="330"/>
    <cellStyle name="쉼표 [0] 13 22" xfId="331"/>
    <cellStyle name="쉼표 [0] 13 23" xfId="332"/>
    <cellStyle name="쉼표 [0] 13 24" xfId="333"/>
    <cellStyle name="쉼표 [0] 13 25" xfId="334"/>
    <cellStyle name="쉼표 [0] 13 26" xfId="335"/>
    <cellStyle name="쉼표 [0] 13 27" xfId="336"/>
    <cellStyle name="쉼표 [0] 13 28" xfId="337"/>
    <cellStyle name="쉼표 [0] 13 29" xfId="338"/>
    <cellStyle name="쉼표 [0] 13 3" xfId="339"/>
    <cellStyle name="쉼표 [0] 13 30" xfId="340"/>
    <cellStyle name="쉼표 [0] 13 31" xfId="341"/>
    <cellStyle name="쉼표 [0] 13 32" xfId="342"/>
    <cellStyle name="쉼표 [0] 13 33" xfId="343"/>
    <cellStyle name="쉼표 [0] 13 34" xfId="344"/>
    <cellStyle name="쉼표 [0] 13 35" xfId="345"/>
    <cellStyle name="쉼표 [0] 13 36" xfId="346"/>
    <cellStyle name="쉼표 [0] 13 37" xfId="347"/>
    <cellStyle name="쉼표 [0] 13 38" xfId="348"/>
    <cellStyle name="쉼표 [0] 13 39" xfId="349"/>
    <cellStyle name="쉼표 [0] 13 4" xfId="350"/>
    <cellStyle name="쉼표 [0] 13 40" xfId="351"/>
    <cellStyle name="쉼표 [0] 13 41" xfId="352"/>
    <cellStyle name="쉼표 [0] 13 42" xfId="353"/>
    <cellStyle name="쉼표 [0] 13 43" xfId="354"/>
    <cellStyle name="쉼표 [0] 13 44" xfId="355"/>
    <cellStyle name="쉼표 [0] 13 45" xfId="356"/>
    <cellStyle name="쉼표 [0] 13 46" xfId="357"/>
    <cellStyle name="쉼표 [0] 13 47" xfId="358"/>
    <cellStyle name="쉼표 [0] 13 48" xfId="359"/>
    <cellStyle name="쉼표 [0] 13 49" xfId="360"/>
    <cellStyle name="쉼표 [0] 13 5" xfId="361"/>
    <cellStyle name="쉼표 [0] 13 50" xfId="362"/>
    <cellStyle name="쉼표 [0] 13 51" xfId="363"/>
    <cellStyle name="쉼표 [0] 13 52" xfId="364"/>
    <cellStyle name="쉼표 [0] 13 53" xfId="365"/>
    <cellStyle name="쉼표 [0] 13 54" xfId="366"/>
    <cellStyle name="쉼표 [0] 13 55" xfId="367"/>
    <cellStyle name="쉼표 [0] 13 56" xfId="368"/>
    <cellStyle name="쉼표 [0] 13 57" xfId="369"/>
    <cellStyle name="쉼표 [0] 13 58" xfId="370"/>
    <cellStyle name="쉼표 [0] 13 59" xfId="371"/>
    <cellStyle name="쉼표 [0] 13 6" xfId="372"/>
    <cellStyle name="쉼표 [0] 13 60" xfId="373"/>
    <cellStyle name="쉼표 [0] 13 61" xfId="374"/>
    <cellStyle name="쉼표 [0] 13 7" xfId="375"/>
    <cellStyle name="쉼표 [0] 13 8" xfId="376"/>
    <cellStyle name="쉼표 [0] 13 9" xfId="377"/>
    <cellStyle name="쉼표 [0] 14 10" xfId="378"/>
    <cellStyle name="쉼표 [0] 14 11" xfId="379"/>
    <cellStyle name="쉼표 [0] 14 12" xfId="380"/>
    <cellStyle name="쉼표 [0] 14 13" xfId="381"/>
    <cellStyle name="쉼표 [0] 14 14" xfId="382"/>
    <cellStyle name="쉼표 [0] 14 15" xfId="383"/>
    <cellStyle name="쉼표 [0] 14 16" xfId="384"/>
    <cellStyle name="쉼표 [0] 14 17" xfId="385"/>
    <cellStyle name="쉼표 [0] 14 18" xfId="386"/>
    <cellStyle name="쉼표 [0] 14 19" xfId="387"/>
    <cellStyle name="쉼표 [0] 14 2" xfId="388"/>
    <cellStyle name="쉼표 [0] 14 20" xfId="389"/>
    <cellStyle name="쉼표 [0] 14 21" xfId="390"/>
    <cellStyle name="쉼표 [0] 14 22" xfId="391"/>
    <cellStyle name="쉼표 [0] 14 23" xfId="392"/>
    <cellStyle name="쉼표 [0] 14 24" xfId="393"/>
    <cellStyle name="쉼표 [0] 14 25" xfId="394"/>
    <cellStyle name="쉼표 [0] 14 26" xfId="395"/>
    <cellStyle name="쉼표 [0] 14 27" xfId="396"/>
    <cellStyle name="쉼표 [0] 14 28" xfId="397"/>
    <cellStyle name="쉼표 [0] 14 29" xfId="398"/>
    <cellStyle name="쉼표 [0] 14 3" xfId="399"/>
    <cellStyle name="쉼표 [0] 14 30" xfId="400"/>
    <cellStyle name="쉼표 [0] 14 31" xfId="401"/>
    <cellStyle name="쉼표 [0] 14 32" xfId="402"/>
    <cellStyle name="쉼표 [0] 14 33" xfId="403"/>
    <cellStyle name="쉼표 [0] 14 34" xfId="404"/>
    <cellStyle name="쉼표 [0] 14 35" xfId="405"/>
    <cellStyle name="쉼표 [0] 14 36" xfId="406"/>
    <cellStyle name="쉼표 [0] 14 37" xfId="407"/>
    <cellStyle name="쉼표 [0] 14 38" xfId="408"/>
    <cellStyle name="쉼표 [0] 14 39" xfId="409"/>
    <cellStyle name="쉼표 [0] 14 4" xfId="410"/>
    <cellStyle name="쉼표 [0] 14 40" xfId="411"/>
    <cellStyle name="쉼표 [0] 14 41" xfId="412"/>
    <cellStyle name="쉼표 [0] 14 42" xfId="413"/>
    <cellStyle name="쉼표 [0] 14 43" xfId="414"/>
    <cellStyle name="쉼표 [0] 14 44" xfId="415"/>
    <cellStyle name="쉼표 [0] 14 45" xfId="416"/>
    <cellStyle name="쉼표 [0] 14 46" xfId="417"/>
    <cellStyle name="쉼표 [0] 14 47" xfId="418"/>
    <cellStyle name="쉼표 [0] 14 48" xfId="419"/>
    <cellStyle name="쉼표 [0] 14 49" xfId="420"/>
    <cellStyle name="쉼표 [0] 14 5" xfId="421"/>
    <cellStyle name="쉼표 [0] 14 50" xfId="422"/>
    <cellStyle name="쉼표 [0] 14 51" xfId="423"/>
    <cellStyle name="쉼표 [0] 14 52" xfId="424"/>
    <cellStyle name="쉼표 [0] 14 6" xfId="425"/>
    <cellStyle name="쉼표 [0] 14 7" xfId="426"/>
    <cellStyle name="쉼표 [0] 14 8" xfId="427"/>
    <cellStyle name="쉼표 [0] 14 9" xfId="428"/>
    <cellStyle name="쉼표 [0] 15 10" xfId="429"/>
    <cellStyle name="쉼표 [0] 15 11" xfId="430"/>
    <cellStyle name="쉼표 [0] 15 12" xfId="431"/>
    <cellStyle name="쉼표 [0] 15 13" xfId="432"/>
    <cellStyle name="쉼표 [0] 15 14" xfId="433"/>
    <cellStyle name="쉼표 [0] 15 15" xfId="434"/>
    <cellStyle name="쉼표 [0] 15 16" xfId="435"/>
    <cellStyle name="쉼표 [0] 15 17" xfId="436"/>
    <cellStyle name="쉼표 [0] 15 18" xfId="437"/>
    <cellStyle name="쉼표 [0] 15 19" xfId="438"/>
    <cellStyle name="쉼표 [0] 15 2" xfId="439"/>
    <cellStyle name="쉼표 [0] 15 20" xfId="440"/>
    <cellStyle name="쉼표 [0] 15 21" xfId="441"/>
    <cellStyle name="쉼표 [0] 15 22" xfId="442"/>
    <cellStyle name="쉼표 [0] 15 23" xfId="443"/>
    <cellStyle name="쉼표 [0] 15 24" xfId="444"/>
    <cellStyle name="쉼표 [0] 15 25" xfId="445"/>
    <cellStyle name="쉼표 [0] 15 26" xfId="446"/>
    <cellStyle name="쉼표 [0] 15 27" xfId="447"/>
    <cellStyle name="쉼표 [0] 15 28" xfId="448"/>
    <cellStyle name="쉼표 [0] 15 29" xfId="449"/>
    <cellStyle name="쉼표 [0] 15 3" xfId="450"/>
    <cellStyle name="쉼표 [0] 15 30" xfId="451"/>
    <cellStyle name="쉼표 [0] 15 31" xfId="452"/>
    <cellStyle name="쉼표 [0] 15 32" xfId="453"/>
    <cellStyle name="쉼표 [0] 15 33" xfId="454"/>
    <cellStyle name="쉼표 [0] 15 34" xfId="455"/>
    <cellStyle name="쉼표 [0] 15 35" xfId="456"/>
    <cellStyle name="쉼표 [0] 15 36" xfId="457"/>
    <cellStyle name="쉼표 [0] 15 37" xfId="458"/>
    <cellStyle name="쉼표 [0] 15 38" xfId="459"/>
    <cellStyle name="쉼표 [0] 15 39" xfId="460"/>
    <cellStyle name="쉼표 [0] 15 4" xfId="461"/>
    <cellStyle name="쉼표 [0] 15 40" xfId="462"/>
    <cellStyle name="쉼표 [0] 15 41" xfId="463"/>
    <cellStyle name="쉼표 [0] 15 42" xfId="464"/>
    <cellStyle name="쉼표 [0] 15 43" xfId="465"/>
    <cellStyle name="쉼표 [0] 15 44" xfId="466"/>
    <cellStyle name="쉼표 [0] 15 45" xfId="467"/>
    <cellStyle name="쉼표 [0] 15 46" xfId="468"/>
    <cellStyle name="쉼표 [0] 15 47" xfId="469"/>
    <cellStyle name="쉼표 [0] 15 48" xfId="470"/>
    <cellStyle name="쉼표 [0] 15 49" xfId="471"/>
    <cellStyle name="쉼표 [0] 15 5" xfId="472"/>
    <cellStyle name="쉼표 [0] 15 50" xfId="473"/>
    <cellStyle name="쉼표 [0] 15 51" xfId="474"/>
    <cellStyle name="쉼표 [0] 15 52" xfId="475"/>
    <cellStyle name="쉼표 [0] 15 6" xfId="476"/>
    <cellStyle name="쉼표 [0] 15 7" xfId="477"/>
    <cellStyle name="쉼표 [0] 15 8" xfId="478"/>
    <cellStyle name="쉼표 [0] 15 9" xfId="479"/>
    <cellStyle name="쉼표 [0] 16 10" xfId="480"/>
    <cellStyle name="쉼표 [0] 16 11" xfId="481"/>
    <cellStyle name="쉼표 [0] 16 12" xfId="482"/>
    <cellStyle name="쉼표 [0] 16 13" xfId="483"/>
    <cellStyle name="쉼표 [0] 16 14" xfId="484"/>
    <cellStyle name="쉼표 [0] 16 15" xfId="485"/>
    <cellStyle name="쉼표 [0] 16 16" xfId="486"/>
    <cellStyle name="쉼표 [0] 16 17" xfId="487"/>
    <cellStyle name="쉼표 [0] 16 18" xfId="488"/>
    <cellStyle name="쉼표 [0] 16 19" xfId="489"/>
    <cellStyle name="쉼표 [0] 16 2" xfId="490"/>
    <cellStyle name="쉼표 [0] 16 20" xfId="491"/>
    <cellStyle name="쉼표 [0] 16 21" xfId="492"/>
    <cellStyle name="쉼표 [0] 16 22" xfId="493"/>
    <cellStyle name="쉼표 [0] 16 23" xfId="494"/>
    <cellStyle name="쉼표 [0] 16 24" xfId="495"/>
    <cellStyle name="쉼표 [0] 16 25" xfId="496"/>
    <cellStyle name="쉼표 [0] 16 26" xfId="497"/>
    <cellStyle name="쉼표 [0] 16 27" xfId="498"/>
    <cellStyle name="쉼표 [0] 16 28" xfId="499"/>
    <cellStyle name="쉼표 [0] 16 29" xfId="500"/>
    <cellStyle name="쉼표 [0] 16 3" xfId="501"/>
    <cellStyle name="쉼표 [0] 16 30" xfId="502"/>
    <cellStyle name="쉼표 [0] 16 31" xfId="503"/>
    <cellStyle name="쉼표 [0] 16 32" xfId="504"/>
    <cellStyle name="쉼표 [0] 16 33" xfId="505"/>
    <cellStyle name="쉼표 [0] 16 34" xfId="506"/>
    <cellStyle name="쉼표 [0] 16 35" xfId="507"/>
    <cellStyle name="쉼표 [0] 16 36" xfId="508"/>
    <cellStyle name="쉼표 [0] 16 37" xfId="509"/>
    <cellStyle name="쉼표 [0] 16 38" xfId="510"/>
    <cellStyle name="쉼표 [0] 16 39" xfId="511"/>
    <cellStyle name="쉼표 [0] 16 4" xfId="512"/>
    <cellStyle name="쉼표 [0] 16 40" xfId="513"/>
    <cellStyle name="쉼표 [0] 16 41" xfId="514"/>
    <cellStyle name="쉼표 [0] 16 42" xfId="515"/>
    <cellStyle name="쉼표 [0] 16 43" xfId="516"/>
    <cellStyle name="쉼표 [0] 16 44" xfId="517"/>
    <cellStyle name="쉼표 [0] 16 45" xfId="518"/>
    <cellStyle name="쉼표 [0] 16 46" xfId="519"/>
    <cellStyle name="쉼표 [0] 16 47" xfId="520"/>
    <cellStyle name="쉼표 [0] 16 48" xfId="521"/>
    <cellStyle name="쉼표 [0] 16 49" xfId="522"/>
    <cellStyle name="쉼표 [0] 16 5" xfId="523"/>
    <cellStyle name="쉼표 [0] 16 50" xfId="524"/>
    <cellStyle name="쉼표 [0] 16 51" xfId="525"/>
    <cellStyle name="쉼표 [0] 16 52" xfId="526"/>
    <cellStyle name="쉼표 [0] 16 6" xfId="527"/>
    <cellStyle name="쉼표 [0] 16 7" xfId="528"/>
    <cellStyle name="쉼표 [0] 16 8" xfId="529"/>
    <cellStyle name="쉼표 [0] 16 9" xfId="530"/>
    <cellStyle name="쉼표 [0] 17 10" xfId="531"/>
    <cellStyle name="쉼표 [0] 17 11" xfId="532"/>
    <cellStyle name="쉼표 [0] 17 12" xfId="533"/>
    <cellStyle name="쉼표 [0] 17 13" xfId="534"/>
    <cellStyle name="쉼표 [0] 17 14" xfId="535"/>
    <cellStyle name="쉼표 [0] 17 15" xfId="536"/>
    <cellStyle name="쉼표 [0] 17 16" xfId="537"/>
    <cellStyle name="쉼표 [0] 17 17" xfId="538"/>
    <cellStyle name="쉼표 [0] 17 18" xfId="539"/>
    <cellStyle name="쉼표 [0] 17 19" xfId="540"/>
    <cellStyle name="쉼표 [0] 17 2" xfId="541"/>
    <cellStyle name="쉼표 [0] 17 20" xfId="542"/>
    <cellStyle name="쉼표 [0] 17 21" xfId="543"/>
    <cellStyle name="쉼표 [0] 17 22" xfId="544"/>
    <cellStyle name="쉼표 [0] 17 23" xfId="545"/>
    <cellStyle name="쉼표 [0] 17 24" xfId="546"/>
    <cellStyle name="쉼표 [0] 17 25" xfId="547"/>
    <cellStyle name="쉼표 [0] 17 26" xfId="548"/>
    <cellStyle name="쉼표 [0] 17 27" xfId="549"/>
    <cellStyle name="쉼표 [0] 17 28" xfId="550"/>
    <cellStyle name="쉼표 [0] 17 29" xfId="551"/>
    <cellStyle name="쉼표 [0] 17 3" xfId="552"/>
    <cellStyle name="쉼표 [0] 17 30" xfId="553"/>
    <cellStyle name="쉼표 [0] 17 31" xfId="554"/>
    <cellStyle name="쉼표 [0] 17 32" xfId="555"/>
    <cellStyle name="쉼표 [0] 17 33" xfId="556"/>
    <cellStyle name="쉼표 [0] 17 34" xfId="557"/>
    <cellStyle name="쉼표 [0] 17 35" xfId="558"/>
    <cellStyle name="쉼표 [0] 17 36" xfId="559"/>
    <cellStyle name="쉼표 [0] 17 37" xfId="560"/>
    <cellStyle name="쉼표 [0] 17 38" xfId="561"/>
    <cellStyle name="쉼표 [0] 17 39" xfId="562"/>
    <cellStyle name="쉼표 [0] 17 4" xfId="563"/>
    <cellStyle name="쉼표 [0] 17 40" xfId="564"/>
    <cellStyle name="쉼표 [0] 17 41" xfId="565"/>
    <cellStyle name="쉼표 [0] 17 42" xfId="566"/>
    <cellStyle name="쉼표 [0] 17 43" xfId="567"/>
    <cellStyle name="쉼표 [0] 17 44" xfId="568"/>
    <cellStyle name="쉼표 [0] 17 45" xfId="569"/>
    <cellStyle name="쉼표 [0] 17 46" xfId="570"/>
    <cellStyle name="쉼표 [0] 17 47" xfId="571"/>
    <cellStyle name="쉼표 [0] 17 48" xfId="572"/>
    <cellStyle name="쉼표 [0] 17 49" xfId="573"/>
    <cellStyle name="쉼표 [0] 17 5" xfId="574"/>
    <cellStyle name="쉼표 [0] 17 50" xfId="575"/>
    <cellStyle name="쉼표 [0] 17 6" xfId="576"/>
    <cellStyle name="쉼표 [0] 17 7" xfId="577"/>
    <cellStyle name="쉼표 [0] 17 8" xfId="578"/>
    <cellStyle name="쉼표 [0] 17 9" xfId="579"/>
    <cellStyle name="쉼표 [0] 19 10" xfId="580"/>
    <cellStyle name="쉼표 [0] 19 11" xfId="581"/>
    <cellStyle name="쉼표 [0] 19 12" xfId="582"/>
    <cellStyle name="쉼표 [0] 19 13" xfId="583"/>
    <cellStyle name="쉼표 [0] 19 14" xfId="584"/>
    <cellStyle name="쉼표 [0] 19 15" xfId="585"/>
    <cellStyle name="쉼표 [0] 19 16" xfId="586"/>
    <cellStyle name="쉼표 [0] 19 17" xfId="587"/>
    <cellStyle name="쉼표 [0] 19 18" xfId="588"/>
    <cellStyle name="쉼표 [0] 19 19" xfId="589"/>
    <cellStyle name="쉼표 [0] 19 2" xfId="590"/>
    <cellStyle name="쉼표 [0] 19 20" xfId="591"/>
    <cellStyle name="쉼표 [0] 19 21" xfId="592"/>
    <cellStyle name="쉼표 [0] 19 22" xfId="593"/>
    <cellStyle name="쉼표 [0] 19 23" xfId="594"/>
    <cellStyle name="쉼표 [0] 19 24" xfId="595"/>
    <cellStyle name="쉼표 [0] 19 25" xfId="596"/>
    <cellStyle name="쉼표 [0] 19 26" xfId="597"/>
    <cellStyle name="쉼표 [0] 19 27" xfId="598"/>
    <cellStyle name="쉼표 [0] 19 28" xfId="599"/>
    <cellStyle name="쉼표 [0] 19 29" xfId="600"/>
    <cellStyle name="쉼표 [0] 19 3" xfId="601"/>
    <cellStyle name="쉼표 [0] 19 30" xfId="602"/>
    <cellStyle name="쉼표 [0] 19 31" xfId="603"/>
    <cellStyle name="쉼표 [0] 19 32" xfId="604"/>
    <cellStyle name="쉼표 [0] 19 33" xfId="605"/>
    <cellStyle name="쉼표 [0] 19 34" xfId="606"/>
    <cellStyle name="쉼표 [0] 19 35" xfId="607"/>
    <cellStyle name="쉼표 [0] 19 36" xfId="608"/>
    <cellStyle name="쉼표 [0] 19 37" xfId="609"/>
    <cellStyle name="쉼표 [0] 19 38" xfId="610"/>
    <cellStyle name="쉼표 [0] 19 39" xfId="611"/>
    <cellStyle name="쉼표 [0] 19 4" xfId="612"/>
    <cellStyle name="쉼표 [0] 19 40" xfId="613"/>
    <cellStyle name="쉼표 [0] 19 41" xfId="614"/>
    <cellStyle name="쉼표 [0] 19 42" xfId="615"/>
    <cellStyle name="쉼표 [0] 19 43" xfId="616"/>
    <cellStyle name="쉼표 [0] 19 44" xfId="617"/>
    <cellStyle name="쉼표 [0] 19 45" xfId="618"/>
    <cellStyle name="쉼표 [0] 19 46" xfId="619"/>
    <cellStyle name="쉼표 [0] 19 47" xfId="620"/>
    <cellStyle name="쉼표 [0] 19 48" xfId="621"/>
    <cellStyle name="쉼표 [0] 19 49" xfId="622"/>
    <cellStyle name="쉼표 [0] 19 5" xfId="623"/>
    <cellStyle name="쉼표 [0] 19 50" xfId="624"/>
    <cellStyle name="쉼표 [0] 19 6" xfId="625"/>
    <cellStyle name="쉼표 [0] 19 7" xfId="626"/>
    <cellStyle name="쉼표 [0] 19 8" xfId="627"/>
    <cellStyle name="쉼표 [0] 19 9" xfId="628"/>
    <cellStyle name="쉼표 [0] 2 2" xfId="629"/>
    <cellStyle name="쉼표 [0] 2 2 10" xfId="630"/>
    <cellStyle name="쉼표 [0] 2 2 11" xfId="631"/>
    <cellStyle name="쉼표 [0] 2 2 12" xfId="632"/>
    <cellStyle name="쉼표 [0] 2 2 13" xfId="633"/>
    <cellStyle name="쉼표 [0] 2 2 14" xfId="634"/>
    <cellStyle name="쉼표 [0] 2 2 15" xfId="635"/>
    <cellStyle name="쉼표 [0] 2 2 16" xfId="636"/>
    <cellStyle name="쉼표 [0] 2 2 17" xfId="637"/>
    <cellStyle name="쉼표 [0] 2 2 18" xfId="638"/>
    <cellStyle name="쉼표 [0] 2 2 19" xfId="639"/>
    <cellStyle name="쉼표 [0] 2 2 2" xfId="640"/>
    <cellStyle name="쉼표 [0] 2 2 20" xfId="641"/>
    <cellStyle name="쉼표 [0] 2 2 21" xfId="642"/>
    <cellStyle name="쉼표 [0] 2 2 22" xfId="643"/>
    <cellStyle name="쉼표 [0] 2 2 23" xfId="644"/>
    <cellStyle name="쉼표 [0] 2 2 24" xfId="645"/>
    <cellStyle name="쉼표 [0] 2 2 25" xfId="646"/>
    <cellStyle name="쉼표 [0] 2 2 26" xfId="647"/>
    <cellStyle name="쉼표 [0] 2 2 27" xfId="648"/>
    <cellStyle name="쉼표 [0] 2 2 28" xfId="649"/>
    <cellStyle name="쉼표 [0] 2 2 29" xfId="650"/>
    <cellStyle name="쉼표 [0] 2 2 3" xfId="651"/>
    <cellStyle name="쉼표 [0] 2 2 30" xfId="652"/>
    <cellStyle name="쉼표 [0] 2 2 31" xfId="653"/>
    <cellStyle name="쉼표 [0] 2 2 32" xfId="654"/>
    <cellStyle name="쉼표 [0] 2 2 33" xfId="655"/>
    <cellStyle name="쉼표 [0] 2 2 34" xfId="656"/>
    <cellStyle name="쉼표 [0] 2 2 35" xfId="657"/>
    <cellStyle name="쉼표 [0] 2 2 36" xfId="658"/>
    <cellStyle name="쉼표 [0] 2 2 37" xfId="659"/>
    <cellStyle name="쉼표 [0] 2 2 38" xfId="660"/>
    <cellStyle name="쉼표 [0] 2 2 39" xfId="661"/>
    <cellStyle name="쉼표 [0] 2 2 4" xfId="662"/>
    <cellStyle name="쉼표 [0] 2 2 40" xfId="663"/>
    <cellStyle name="쉼표 [0] 2 2 41" xfId="664"/>
    <cellStyle name="쉼표 [0] 2 2 42" xfId="665"/>
    <cellStyle name="쉼표 [0] 2 2 43" xfId="666"/>
    <cellStyle name="쉼표 [0] 2 2 44" xfId="667"/>
    <cellStyle name="쉼표 [0] 2 2 45" xfId="668"/>
    <cellStyle name="쉼표 [0] 2 2 46" xfId="669"/>
    <cellStyle name="쉼표 [0] 2 2 47" xfId="670"/>
    <cellStyle name="쉼표 [0] 2 2 47 10" xfId="671"/>
    <cellStyle name="쉼표 [0] 2 2 47 11" xfId="672"/>
    <cellStyle name="쉼표 [0] 2 2 47 12" xfId="673"/>
    <cellStyle name="쉼표 [0] 2 2 47 13" xfId="674"/>
    <cellStyle name="쉼표 [0] 2 2 47 14" xfId="675"/>
    <cellStyle name="쉼표 [0] 2 2 47 15" xfId="676"/>
    <cellStyle name="쉼표 [0] 2 2 47 16" xfId="677"/>
    <cellStyle name="쉼표 [0] 2 2 47 17" xfId="678"/>
    <cellStyle name="쉼표 [0] 2 2 47 18" xfId="679"/>
    <cellStyle name="쉼표 [0] 2 2 47 19" xfId="680"/>
    <cellStyle name="쉼표 [0] 2 2 47 2" xfId="681"/>
    <cellStyle name="쉼표 [0] 2 2 47 20" xfId="682"/>
    <cellStyle name="쉼표 [0] 2 2 47 21" xfId="683"/>
    <cellStyle name="쉼표 [0] 2 2 47 3" xfId="684"/>
    <cellStyle name="쉼표 [0] 2 2 47 4" xfId="685"/>
    <cellStyle name="쉼표 [0] 2 2 47 5" xfId="686"/>
    <cellStyle name="쉼표 [0] 2 2 47 6" xfId="687"/>
    <cellStyle name="쉼표 [0] 2 2 47 7" xfId="688"/>
    <cellStyle name="쉼표 [0] 2 2 47 8" xfId="689"/>
    <cellStyle name="쉼표 [0] 2 2 47 9" xfId="690"/>
    <cellStyle name="쉼표 [0] 2 2 48" xfId="691"/>
    <cellStyle name="쉼표 [0] 2 2 49" xfId="692"/>
    <cellStyle name="쉼표 [0] 2 2 5" xfId="693"/>
    <cellStyle name="쉼표 [0] 2 2 50" xfId="694"/>
    <cellStyle name="쉼표 [0] 2 2 51" xfId="695"/>
    <cellStyle name="쉼표 [0] 2 2 52" xfId="696"/>
    <cellStyle name="쉼표 [0] 2 2 53" xfId="697"/>
    <cellStyle name="쉼표 [0] 2 2 54" xfId="698"/>
    <cellStyle name="쉼표 [0] 2 2 55" xfId="699"/>
    <cellStyle name="쉼표 [0] 2 2 56" xfId="700"/>
    <cellStyle name="쉼표 [0] 2 2 57" xfId="701"/>
    <cellStyle name="쉼표 [0] 2 2 58" xfId="702"/>
    <cellStyle name="쉼표 [0] 2 2 59" xfId="703"/>
    <cellStyle name="쉼표 [0] 2 2 6" xfId="704"/>
    <cellStyle name="쉼표 [0] 2 2 60" xfId="705"/>
    <cellStyle name="쉼표 [0] 2 2 61" xfId="706"/>
    <cellStyle name="쉼표 [0] 2 2 62" xfId="707"/>
    <cellStyle name="쉼표 [0] 2 2 63" xfId="708"/>
    <cellStyle name="쉼표 [0] 2 2 64" xfId="709"/>
    <cellStyle name="쉼표 [0] 2 2 65" xfId="710"/>
    <cellStyle name="쉼표 [0] 2 2 66" xfId="711"/>
    <cellStyle name="쉼표 [0] 2 2 67" xfId="712"/>
    <cellStyle name="쉼표 [0] 2 2 68" xfId="713"/>
    <cellStyle name="쉼표 [0] 2 2 69" xfId="714"/>
    <cellStyle name="쉼표 [0] 2 2 7" xfId="715"/>
    <cellStyle name="쉼표 [0] 2 2 70" xfId="716"/>
    <cellStyle name="쉼표 [0] 2 2 71" xfId="717"/>
    <cellStyle name="쉼표 [0] 2 2 72" xfId="718"/>
    <cellStyle name="쉼표 [0] 2 2 73" xfId="719"/>
    <cellStyle name="쉼표 [0] 2 2 74" xfId="720"/>
    <cellStyle name="쉼표 [0] 2 2 75" xfId="721"/>
    <cellStyle name="쉼표 [0] 2 2 76" xfId="722"/>
    <cellStyle name="쉼표 [0] 2 2 8" xfId="723"/>
    <cellStyle name="쉼표 [0] 2 2 9" xfId="724"/>
    <cellStyle name="쉼표 [0] 20 10" xfId="725"/>
    <cellStyle name="쉼표 [0] 20 11" xfId="726"/>
    <cellStyle name="쉼표 [0] 20 12" xfId="727"/>
    <cellStyle name="쉼표 [0] 20 13" xfId="728"/>
    <cellStyle name="쉼표 [0] 20 14" xfId="729"/>
    <cellStyle name="쉼표 [0] 20 15" xfId="730"/>
    <cellStyle name="쉼표 [0] 20 16" xfId="731"/>
    <cellStyle name="쉼표 [0] 20 17" xfId="732"/>
    <cellStyle name="쉼표 [0] 20 18" xfId="733"/>
    <cellStyle name="쉼표 [0] 20 19" xfId="734"/>
    <cellStyle name="쉼표 [0] 20 2" xfId="735"/>
    <cellStyle name="쉼표 [0] 20 20" xfId="736"/>
    <cellStyle name="쉼표 [0] 20 21" xfId="737"/>
    <cellStyle name="쉼표 [0] 20 22" xfId="738"/>
    <cellStyle name="쉼표 [0] 20 23" xfId="739"/>
    <cellStyle name="쉼표 [0] 20 24" xfId="740"/>
    <cellStyle name="쉼표 [0] 20 25" xfId="741"/>
    <cellStyle name="쉼표 [0] 20 26" xfId="742"/>
    <cellStyle name="쉼표 [0] 20 27" xfId="743"/>
    <cellStyle name="쉼표 [0] 20 28" xfId="744"/>
    <cellStyle name="쉼표 [0] 20 29" xfId="745"/>
    <cellStyle name="쉼표 [0] 20 3" xfId="746"/>
    <cellStyle name="쉼표 [0] 20 30" xfId="747"/>
    <cellStyle name="쉼표 [0] 20 31" xfId="748"/>
    <cellStyle name="쉼표 [0] 20 32" xfId="749"/>
    <cellStyle name="쉼표 [0] 20 33" xfId="750"/>
    <cellStyle name="쉼표 [0] 20 34" xfId="751"/>
    <cellStyle name="쉼표 [0] 20 35" xfId="752"/>
    <cellStyle name="쉼표 [0] 20 36" xfId="753"/>
    <cellStyle name="쉼표 [0] 20 37" xfId="754"/>
    <cellStyle name="쉼표 [0] 20 38" xfId="755"/>
    <cellStyle name="쉼표 [0] 20 39" xfId="756"/>
    <cellStyle name="쉼표 [0] 20 4" xfId="757"/>
    <cellStyle name="쉼표 [0] 20 40" xfId="758"/>
    <cellStyle name="쉼표 [0] 20 41" xfId="759"/>
    <cellStyle name="쉼표 [0] 20 42" xfId="760"/>
    <cellStyle name="쉼표 [0] 20 43" xfId="761"/>
    <cellStyle name="쉼표 [0] 20 44" xfId="762"/>
    <cellStyle name="쉼표 [0] 20 45" xfId="763"/>
    <cellStyle name="쉼표 [0] 20 46" xfId="764"/>
    <cellStyle name="쉼표 [0] 20 47" xfId="765"/>
    <cellStyle name="쉼표 [0] 20 48" xfId="766"/>
    <cellStyle name="쉼표 [0] 20 49" xfId="767"/>
    <cellStyle name="쉼표 [0] 20 5" xfId="768"/>
    <cellStyle name="쉼표 [0] 20 50" xfId="769"/>
    <cellStyle name="쉼표 [0] 20 6" xfId="770"/>
    <cellStyle name="쉼표 [0] 20 7" xfId="771"/>
    <cellStyle name="쉼표 [0] 20 8" xfId="772"/>
    <cellStyle name="쉼표 [0] 20 9" xfId="773"/>
    <cellStyle name="쉼표 [0] 21 10" xfId="774"/>
    <cellStyle name="쉼표 [0] 21 11" xfId="775"/>
    <cellStyle name="쉼표 [0] 21 12" xfId="776"/>
    <cellStyle name="쉼표 [0] 21 13" xfId="777"/>
    <cellStyle name="쉼표 [0] 21 14" xfId="778"/>
    <cellStyle name="쉼표 [0] 21 15" xfId="779"/>
    <cellStyle name="쉼표 [0] 21 16" xfId="780"/>
    <cellStyle name="쉼표 [0] 21 17" xfId="781"/>
    <cellStyle name="쉼표 [0] 21 18" xfId="782"/>
    <cellStyle name="쉼표 [0] 21 19" xfId="783"/>
    <cellStyle name="쉼표 [0] 21 2" xfId="784"/>
    <cellStyle name="쉼표 [0] 21 20" xfId="785"/>
    <cellStyle name="쉼표 [0] 21 21" xfId="786"/>
    <cellStyle name="쉼표 [0] 21 22" xfId="787"/>
    <cellStyle name="쉼표 [0] 21 23" xfId="788"/>
    <cellStyle name="쉼표 [0] 21 24" xfId="789"/>
    <cellStyle name="쉼표 [0] 21 25" xfId="790"/>
    <cellStyle name="쉼표 [0] 21 26" xfId="791"/>
    <cellStyle name="쉼표 [0] 21 27" xfId="792"/>
    <cellStyle name="쉼표 [0] 21 28" xfId="793"/>
    <cellStyle name="쉼표 [0] 21 29" xfId="794"/>
    <cellStyle name="쉼표 [0] 21 3" xfId="795"/>
    <cellStyle name="쉼표 [0] 21 30" xfId="796"/>
    <cellStyle name="쉼표 [0] 21 31" xfId="797"/>
    <cellStyle name="쉼표 [0] 21 32" xfId="798"/>
    <cellStyle name="쉼표 [0] 21 33" xfId="799"/>
    <cellStyle name="쉼표 [0] 21 34" xfId="800"/>
    <cellStyle name="쉼표 [0] 21 35" xfId="801"/>
    <cellStyle name="쉼표 [0] 21 36" xfId="802"/>
    <cellStyle name="쉼표 [0] 21 37" xfId="803"/>
    <cellStyle name="쉼표 [0] 21 38" xfId="804"/>
    <cellStyle name="쉼표 [0] 21 39" xfId="805"/>
    <cellStyle name="쉼표 [0] 21 4" xfId="806"/>
    <cellStyle name="쉼표 [0] 21 40" xfId="807"/>
    <cellStyle name="쉼표 [0] 21 41" xfId="808"/>
    <cellStyle name="쉼표 [0] 21 42" xfId="809"/>
    <cellStyle name="쉼표 [0] 21 43" xfId="810"/>
    <cellStyle name="쉼표 [0] 21 44" xfId="811"/>
    <cellStyle name="쉼표 [0] 21 45" xfId="812"/>
    <cellStyle name="쉼표 [0] 21 46" xfId="813"/>
    <cellStyle name="쉼표 [0] 21 47" xfId="814"/>
    <cellStyle name="쉼표 [0] 21 48" xfId="815"/>
    <cellStyle name="쉼표 [0] 21 49" xfId="816"/>
    <cellStyle name="쉼표 [0] 21 5" xfId="817"/>
    <cellStyle name="쉼표 [0] 21 50" xfId="818"/>
    <cellStyle name="쉼표 [0] 21 6" xfId="819"/>
    <cellStyle name="쉼표 [0] 21 7" xfId="820"/>
    <cellStyle name="쉼표 [0] 21 8" xfId="821"/>
    <cellStyle name="쉼표 [0] 21 9" xfId="822"/>
    <cellStyle name="쉼표 [0] 22 10" xfId="823"/>
    <cellStyle name="쉼표 [0] 22 11" xfId="824"/>
    <cellStyle name="쉼표 [0] 22 12" xfId="825"/>
    <cellStyle name="쉼표 [0] 22 13" xfId="826"/>
    <cellStyle name="쉼표 [0] 22 14" xfId="827"/>
    <cellStyle name="쉼표 [0] 22 15" xfId="828"/>
    <cellStyle name="쉼표 [0] 22 16" xfId="829"/>
    <cellStyle name="쉼표 [0] 22 17" xfId="830"/>
    <cellStyle name="쉼표 [0] 22 18" xfId="831"/>
    <cellStyle name="쉼표 [0] 22 19" xfId="832"/>
    <cellStyle name="쉼표 [0] 22 2" xfId="833"/>
    <cellStyle name="쉼표 [0] 22 20" xfId="834"/>
    <cellStyle name="쉼표 [0] 22 21" xfId="835"/>
    <cellStyle name="쉼표 [0] 22 22" xfId="836"/>
    <cellStyle name="쉼표 [0] 22 23" xfId="837"/>
    <cellStyle name="쉼표 [0] 22 24" xfId="838"/>
    <cellStyle name="쉼표 [0] 22 25" xfId="839"/>
    <cellStyle name="쉼표 [0] 22 26" xfId="840"/>
    <cellStyle name="쉼표 [0] 22 27" xfId="841"/>
    <cellStyle name="쉼표 [0] 22 28" xfId="842"/>
    <cellStyle name="쉼표 [0] 22 29" xfId="843"/>
    <cellStyle name="쉼표 [0] 22 3" xfId="844"/>
    <cellStyle name="쉼표 [0] 22 30" xfId="845"/>
    <cellStyle name="쉼표 [0] 22 31" xfId="846"/>
    <cellStyle name="쉼표 [0] 22 32" xfId="847"/>
    <cellStyle name="쉼표 [0] 22 33" xfId="848"/>
    <cellStyle name="쉼표 [0] 22 34" xfId="849"/>
    <cellStyle name="쉼표 [0] 22 35" xfId="850"/>
    <cellStyle name="쉼표 [0] 22 36" xfId="851"/>
    <cellStyle name="쉼표 [0] 22 37" xfId="852"/>
    <cellStyle name="쉼표 [0] 22 38" xfId="853"/>
    <cellStyle name="쉼표 [0] 22 39" xfId="854"/>
    <cellStyle name="쉼표 [0] 22 4" xfId="855"/>
    <cellStyle name="쉼표 [0] 22 40" xfId="856"/>
    <cellStyle name="쉼표 [0] 22 41" xfId="857"/>
    <cellStyle name="쉼표 [0] 22 42" xfId="858"/>
    <cellStyle name="쉼표 [0] 22 43" xfId="859"/>
    <cellStyle name="쉼표 [0] 22 44" xfId="860"/>
    <cellStyle name="쉼표 [0] 22 45" xfId="861"/>
    <cellStyle name="쉼표 [0] 22 46" xfId="862"/>
    <cellStyle name="쉼표 [0] 22 47" xfId="863"/>
    <cellStyle name="쉼표 [0] 22 48" xfId="864"/>
    <cellStyle name="쉼표 [0] 22 49" xfId="865"/>
    <cellStyle name="쉼표 [0] 22 5" xfId="866"/>
    <cellStyle name="쉼표 [0] 22 50" xfId="867"/>
    <cellStyle name="쉼표 [0] 22 6" xfId="868"/>
    <cellStyle name="쉼표 [0] 22 7" xfId="869"/>
    <cellStyle name="쉼표 [0] 22 8" xfId="870"/>
    <cellStyle name="쉼표 [0] 22 9" xfId="871"/>
    <cellStyle name="쉼표 [0] 23 10" xfId="872"/>
    <cellStyle name="쉼표 [0] 23 11" xfId="873"/>
    <cellStyle name="쉼표 [0] 23 12" xfId="874"/>
    <cellStyle name="쉼표 [0] 23 13" xfId="875"/>
    <cellStyle name="쉼표 [0] 23 14" xfId="876"/>
    <cellStyle name="쉼표 [0] 23 15" xfId="877"/>
    <cellStyle name="쉼표 [0] 23 16" xfId="878"/>
    <cellStyle name="쉼표 [0] 23 17" xfId="879"/>
    <cellStyle name="쉼표 [0] 23 18" xfId="880"/>
    <cellStyle name="쉼표 [0] 23 19" xfId="881"/>
    <cellStyle name="쉼표 [0] 23 2" xfId="882"/>
    <cellStyle name="쉼표 [0] 23 20" xfId="883"/>
    <cellStyle name="쉼표 [0] 23 21" xfId="884"/>
    <cellStyle name="쉼표 [0] 23 22" xfId="885"/>
    <cellStyle name="쉼표 [0] 23 23" xfId="886"/>
    <cellStyle name="쉼표 [0] 23 24" xfId="887"/>
    <cellStyle name="쉼표 [0] 23 25" xfId="888"/>
    <cellStyle name="쉼표 [0] 23 26" xfId="889"/>
    <cellStyle name="쉼표 [0] 23 27" xfId="890"/>
    <cellStyle name="쉼표 [0] 23 28" xfId="891"/>
    <cellStyle name="쉼표 [0] 23 29" xfId="892"/>
    <cellStyle name="쉼표 [0] 23 3" xfId="893"/>
    <cellStyle name="쉼표 [0] 23 30" xfId="894"/>
    <cellStyle name="쉼표 [0] 23 31" xfId="895"/>
    <cellStyle name="쉼표 [0] 23 32" xfId="896"/>
    <cellStyle name="쉼표 [0] 23 33" xfId="897"/>
    <cellStyle name="쉼표 [0] 23 34" xfId="898"/>
    <cellStyle name="쉼표 [0] 23 35" xfId="899"/>
    <cellStyle name="쉼표 [0] 23 36" xfId="900"/>
    <cellStyle name="쉼표 [0] 23 37" xfId="901"/>
    <cellStyle name="쉼표 [0] 23 38" xfId="902"/>
    <cellStyle name="쉼표 [0] 23 39" xfId="903"/>
    <cellStyle name="쉼표 [0] 23 4" xfId="904"/>
    <cellStyle name="쉼표 [0] 23 40" xfId="905"/>
    <cellStyle name="쉼표 [0] 23 41" xfId="906"/>
    <cellStyle name="쉼표 [0] 23 42" xfId="907"/>
    <cellStyle name="쉼표 [0] 23 43" xfId="908"/>
    <cellStyle name="쉼표 [0] 23 44" xfId="909"/>
    <cellStyle name="쉼표 [0] 23 45" xfId="910"/>
    <cellStyle name="쉼표 [0] 23 46" xfId="911"/>
    <cellStyle name="쉼표 [0] 23 47" xfId="912"/>
    <cellStyle name="쉼표 [0] 23 48" xfId="913"/>
    <cellStyle name="쉼표 [0] 23 49" xfId="914"/>
    <cellStyle name="쉼표 [0] 23 5" xfId="915"/>
    <cellStyle name="쉼표 [0] 23 50" xfId="916"/>
    <cellStyle name="쉼표 [0] 23 6" xfId="917"/>
    <cellStyle name="쉼표 [0] 23 7" xfId="918"/>
    <cellStyle name="쉼표 [0] 23 8" xfId="919"/>
    <cellStyle name="쉼표 [0] 23 9" xfId="920"/>
    <cellStyle name="쉼표 [0] 24 10" xfId="921"/>
    <cellStyle name="쉼표 [0] 24 11" xfId="922"/>
    <cellStyle name="쉼표 [0] 24 12" xfId="923"/>
    <cellStyle name="쉼표 [0] 24 13" xfId="924"/>
    <cellStyle name="쉼표 [0] 24 14" xfId="925"/>
    <cellStyle name="쉼표 [0] 24 15" xfId="926"/>
    <cellStyle name="쉼표 [0] 24 16" xfId="927"/>
    <cellStyle name="쉼표 [0] 24 17" xfId="928"/>
    <cellStyle name="쉼표 [0] 24 18" xfId="929"/>
    <cellStyle name="쉼표 [0] 24 19" xfId="930"/>
    <cellStyle name="쉼표 [0] 24 2" xfId="931"/>
    <cellStyle name="쉼표 [0] 24 20" xfId="932"/>
    <cellStyle name="쉼표 [0] 24 21" xfId="933"/>
    <cellStyle name="쉼표 [0] 24 22" xfId="934"/>
    <cellStyle name="쉼표 [0] 24 23" xfId="935"/>
    <cellStyle name="쉼표 [0] 24 24" xfId="936"/>
    <cellStyle name="쉼표 [0] 24 25" xfId="937"/>
    <cellStyle name="쉼표 [0] 24 26" xfId="938"/>
    <cellStyle name="쉼표 [0] 24 27" xfId="939"/>
    <cellStyle name="쉼표 [0] 24 28" xfId="940"/>
    <cellStyle name="쉼표 [0] 24 29" xfId="941"/>
    <cellStyle name="쉼표 [0] 24 3" xfId="942"/>
    <cellStyle name="쉼표 [0] 24 30" xfId="943"/>
    <cellStyle name="쉼표 [0] 24 31" xfId="944"/>
    <cellStyle name="쉼표 [0] 24 32" xfId="945"/>
    <cellStyle name="쉼표 [0] 24 33" xfId="946"/>
    <cellStyle name="쉼표 [0] 24 34" xfId="947"/>
    <cellStyle name="쉼표 [0] 24 35" xfId="948"/>
    <cellStyle name="쉼표 [0] 24 36" xfId="949"/>
    <cellStyle name="쉼표 [0] 24 37" xfId="950"/>
    <cellStyle name="쉼표 [0] 24 38" xfId="951"/>
    <cellStyle name="쉼표 [0] 24 39" xfId="952"/>
    <cellStyle name="쉼표 [0] 24 4" xfId="953"/>
    <cellStyle name="쉼표 [0] 24 40" xfId="954"/>
    <cellStyle name="쉼표 [0] 24 41" xfId="955"/>
    <cellStyle name="쉼표 [0] 24 42" xfId="956"/>
    <cellStyle name="쉼표 [0] 24 43" xfId="957"/>
    <cellStyle name="쉼표 [0] 24 44" xfId="958"/>
    <cellStyle name="쉼표 [0] 24 45" xfId="959"/>
    <cellStyle name="쉼표 [0] 24 46" xfId="960"/>
    <cellStyle name="쉼표 [0] 24 47" xfId="961"/>
    <cellStyle name="쉼표 [0] 24 48" xfId="962"/>
    <cellStyle name="쉼표 [0] 24 49" xfId="963"/>
    <cellStyle name="쉼표 [0] 24 5" xfId="964"/>
    <cellStyle name="쉼표 [0] 24 50" xfId="965"/>
    <cellStyle name="쉼표 [0] 24 6" xfId="966"/>
    <cellStyle name="쉼표 [0] 24 7" xfId="967"/>
    <cellStyle name="쉼표 [0] 24 8" xfId="968"/>
    <cellStyle name="쉼표 [0] 24 9" xfId="969"/>
    <cellStyle name="쉼표 [0] 25 10" xfId="970"/>
    <cellStyle name="쉼표 [0] 25 11" xfId="971"/>
    <cellStyle name="쉼표 [0] 25 12" xfId="972"/>
    <cellStyle name="쉼표 [0] 25 13" xfId="973"/>
    <cellStyle name="쉼표 [0] 25 14" xfId="974"/>
    <cellStyle name="쉼표 [0] 25 15" xfId="975"/>
    <cellStyle name="쉼표 [0] 25 16" xfId="976"/>
    <cellStyle name="쉼표 [0] 25 17" xfId="977"/>
    <cellStyle name="쉼표 [0] 25 18" xfId="978"/>
    <cellStyle name="쉼표 [0] 25 19" xfId="979"/>
    <cellStyle name="쉼표 [0] 25 2" xfId="980"/>
    <cellStyle name="쉼표 [0] 25 20" xfId="981"/>
    <cellStyle name="쉼표 [0] 25 21" xfId="982"/>
    <cellStyle name="쉼표 [0] 25 22" xfId="983"/>
    <cellStyle name="쉼표 [0] 25 23" xfId="984"/>
    <cellStyle name="쉼표 [0] 25 24" xfId="985"/>
    <cellStyle name="쉼표 [0] 25 25" xfId="986"/>
    <cellStyle name="쉼표 [0] 25 26" xfId="987"/>
    <cellStyle name="쉼표 [0] 25 27" xfId="988"/>
    <cellStyle name="쉼표 [0] 25 28" xfId="989"/>
    <cellStyle name="쉼표 [0] 25 29" xfId="990"/>
    <cellStyle name="쉼표 [0] 25 3" xfId="991"/>
    <cellStyle name="쉼표 [0] 25 30" xfId="992"/>
    <cellStyle name="쉼표 [0] 25 31" xfId="993"/>
    <cellStyle name="쉼표 [0] 25 32" xfId="994"/>
    <cellStyle name="쉼표 [0] 25 33" xfId="995"/>
    <cellStyle name="쉼표 [0] 25 34" xfId="996"/>
    <cellStyle name="쉼표 [0] 25 35" xfId="997"/>
    <cellStyle name="쉼표 [0] 25 36" xfId="998"/>
    <cellStyle name="쉼표 [0] 25 37" xfId="999"/>
    <cellStyle name="쉼표 [0] 25 38" xfId="1000"/>
    <cellStyle name="쉼표 [0] 25 39" xfId="1001"/>
    <cellStyle name="쉼표 [0] 25 4" xfId="1002"/>
    <cellStyle name="쉼표 [0] 25 40" xfId="1003"/>
    <cellStyle name="쉼표 [0] 25 41" xfId="1004"/>
    <cellStyle name="쉼표 [0] 25 42" xfId="1005"/>
    <cellStyle name="쉼표 [0] 25 43" xfId="1006"/>
    <cellStyle name="쉼표 [0] 25 44" xfId="1007"/>
    <cellStyle name="쉼표 [0] 25 45" xfId="1008"/>
    <cellStyle name="쉼표 [0] 25 46" xfId="1009"/>
    <cellStyle name="쉼표 [0] 25 47" xfId="1010"/>
    <cellStyle name="쉼표 [0] 25 48" xfId="1011"/>
    <cellStyle name="쉼표 [0] 25 49" xfId="1012"/>
    <cellStyle name="쉼표 [0] 25 5" xfId="1013"/>
    <cellStyle name="쉼표 [0] 25 50" xfId="1014"/>
    <cellStyle name="쉼표 [0] 25 6" xfId="1015"/>
    <cellStyle name="쉼표 [0] 25 7" xfId="1016"/>
    <cellStyle name="쉼표 [0] 25 8" xfId="1017"/>
    <cellStyle name="쉼표 [0] 25 9" xfId="1018"/>
    <cellStyle name="쉼표 [0] 28 2" xfId="1019"/>
    <cellStyle name="쉼표 [0] 28 3" xfId="1020"/>
    <cellStyle name="쉼표 [0] 28 4" xfId="1021"/>
    <cellStyle name="쉼표 [0] 28 5" xfId="1022"/>
    <cellStyle name="쉼표 [0] 3 10" xfId="1023"/>
    <cellStyle name="쉼표 [0] 3 11" xfId="1024"/>
    <cellStyle name="쉼표 [0] 3 12" xfId="1025"/>
    <cellStyle name="쉼표 [0] 3 13" xfId="1026"/>
    <cellStyle name="쉼표 [0] 3 14" xfId="1027"/>
    <cellStyle name="쉼표 [0] 3 15" xfId="1028"/>
    <cellStyle name="쉼표 [0] 3 16" xfId="1029"/>
    <cellStyle name="쉼표 [0] 3 17" xfId="1030"/>
    <cellStyle name="쉼표 [0] 3 18" xfId="1031"/>
    <cellStyle name="쉼표 [0] 3 19" xfId="1032"/>
    <cellStyle name="쉼표 [0] 3 2" xfId="1033"/>
    <cellStyle name="쉼표 [0] 3 20" xfId="1034"/>
    <cellStyle name="쉼표 [0] 3 21" xfId="1035"/>
    <cellStyle name="쉼표 [0] 3 22" xfId="1036"/>
    <cellStyle name="쉼표 [0] 3 23" xfId="1037"/>
    <cellStyle name="쉼표 [0] 3 24" xfId="1038"/>
    <cellStyle name="쉼표 [0] 3 25" xfId="1039"/>
    <cellStyle name="쉼표 [0] 3 26" xfId="1040"/>
    <cellStyle name="쉼표 [0] 3 27" xfId="1041"/>
    <cellStyle name="쉼표 [0] 3 28" xfId="1042"/>
    <cellStyle name="쉼표 [0] 3 29" xfId="1043"/>
    <cellStyle name="쉼표 [0] 3 3" xfId="1044"/>
    <cellStyle name="쉼표 [0] 3 30" xfId="1045"/>
    <cellStyle name="쉼표 [0] 3 31" xfId="1046"/>
    <cellStyle name="쉼표 [0] 3 32" xfId="1047"/>
    <cellStyle name="쉼표 [0] 3 33" xfId="1048"/>
    <cellStyle name="쉼표 [0] 3 34" xfId="1049"/>
    <cellStyle name="쉼표 [0] 3 35" xfId="1050"/>
    <cellStyle name="쉼표 [0] 3 36" xfId="1051"/>
    <cellStyle name="쉼표 [0] 3 37" xfId="1052"/>
    <cellStyle name="쉼표 [0] 3 38" xfId="1053"/>
    <cellStyle name="쉼표 [0] 3 39" xfId="1054"/>
    <cellStyle name="쉼표 [0] 3 4" xfId="1055"/>
    <cellStyle name="쉼표 [0] 3 40" xfId="1056"/>
    <cellStyle name="쉼표 [0] 3 41" xfId="1057"/>
    <cellStyle name="쉼표 [0] 3 42" xfId="1058"/>
    <cellStyle name="쉼표 [0] 3 5" xfId="1059"/>
    <cellStyle name="쉼표 [0] 3 6" xfId="1060"/>
    <cellStyle name="쉼표 [0] 3 7" xfId="1061"/>
    <cellStyle name="쉼표 [0] 3 8" xfId="1062"/>
    <cellStyle name="쉼표 [0] 3 9" xfId="1063"/>
    <cellStyle name="쉼표 [0] 30 10" xfId="1064"/>
    <cellStyle name="쉼표 [0] 30 11" xfId="1065"/>
    <cellStyle name="쉼표 [0] 30 12" xfId="1066"/>
    <cellStyle name="쉼표 [0] 30 13" xfId="1067"/>
    <cellStyle name="쉼표 [0] 30 14" xfId="1068"/>
    <cellStyle name="쉼표 [0] 30 15" xfId="1069"/>
    <cellStyle name="쉼표 [0] 30 16" xfId="1070"/>
    <cellStyle name="쉼표 [0] 30 17" xfId="1071"/>
    <cellStyle name="쉼표 [0] 30 18" xfId="1072"/>
    <cellStyle name="쉼표 [0] 30 19" xfId="1073"/>
    <cellStyle name="쉼표 [0] 30 2" xfId="1074"/>
    <cellStyle name="쉼표 [0] 30 20" xfId="1075"/>
    <cellStyle name="쉼표 [0] 30 21" xfId="1076"/>
    <cellStyle name="쉼표 [0] 30 22" xfId="1077"/>
    <cellStyle name="쉼표 [0] 30 23" xfId="1078"/>
    <cellStyle name="쉼표 [0] 30 24" xfId="1079"/>
    <cellStyle name="쉼표 [0] 30 25" xfId="1080"/>
    <cellStyle name="쉼표 [0] 30 26" xfId="1081"/>
    <cellStyle name="쉼표 [0] 30 27" xfId="1082"/>
    <cellStyle name="쉼표 [0] 30 28" xfId="1083"/>
    <cellStyle name="쉼표 [0] 30 29" xfId="1084"/>
    <cellStyle name="쉼표 [0] 30 3" xfId="1085"/>
    <cellStyle name="쉼표 [0] 30 30" xfId="1086"/>
    <cellStyle name="쉼표 [0] 30 31" xfId="1087"/>
    <cellStyle name="쉼표 [0] 30 32" xfId="1088"/>
    <cellStyle name="쉼표 [0] 30 33" xfId="1089"/>
    <cellStyle name="쉼표 [0] 30 34" xfId="1090"/>
    <cellStyle name="쉼표 [0] 30 35" xfId="1091"/>
    <cellStyle name="쉼표 [0] 30 36" xfId="1092"/>
    <cellStyle name="쉼표 [0] 30 37" xfId="1093"/>
    <cellStyle name="쉼표 [0] 30 38" xfId="1094"/>
    <cellStyle name="쉼표 [0] 30 4" xfId="1095"/>
    <cellStyle name="쉼표 [0] 30 5" xfId="1096"/>
    <cellStyle name="쉼표 [0] 30 6" xfId="1097"/>
    <cellStyle name="쉼표 [0] 30 7" xfId="1098"/>
    <cellStyle name="쉼표 [0] 30 8" xfId="1099"/>
    <cellStyle name="쉼표 [0] 30 9" xfId="1100"/>
    <cellStyle name="쉼표 [0] 31 10" xfId="1101"/>
    <cellStyle name="쉼표 [0] 31 11" xfId="1102"/>
    <cellStyle name="쉼표 [0] 31 12" xfId="1103"/>
    <cellStyle name="쉼표 [0] 31 13" xfId="1104"/>
    <cellStyle name="쉼표 [0] 31 14" xfId="1105"/>
    <cellStyle name="쉼표 [0] 31 15" xfId="1106"/>
    <cellStyle name="쉼표 [0] 31 16" xfId="1107"/>
    <cellStyle name="쉼표 [0] 31 17" xfId="1108"/>
    <cellStyle name="쉼표 [0] 31 18" xfId="1109"/>
    <cellStyle name="쉼표 [0] 31 19" xfId="1110"/>
    <cellStyle name="쉼표 [0] 31 2" xfId="1111"/>
    <cellStyle name="쉼표 [0] 31 20" xfId="1112"/>
    <cellStyle name="쉼표 [0] 31 21" xfId="1113"/>
    <cellStyle name="쉼표 [0] 31 22" xfId="1114"/>
    <cellStyle name="쉼표 [0] 31 23" xfId="1115"/>
    <cellStyle name="쉼표 [0] 31 24" xfId="1116"/>
    <cellStyle name="쉼표 [0] 31 25" xfId="1117"/>
    <cellStyle name="쉼표 [0] 31 26" xfId="1118"/>
    <cellStyle name="쉼표 [0] 31 27" xfId="1119"/>
    <cellStyle name="쉼표 [0] 31 28" xfId="1120"/>
    <cellStyle name="쉼표 [0] 31 29" xfId="1121"/>
    <cellStyle name="쉼표 [0] 31 3" xfId="1122"/>
    <cellStyle name="쉼표 [0] 31 30" xfId="1123"/>
    <cellStyle name="쉼표 [0] 31 31" xfId="1124"/>
    <cellStyle name="쉼표 [0] 31 32" xfId="1125"/>
    <cellStyle name="쉼표 [0] 31 33" xfId="1126"/>
    <cellStyle name="쉼표 [0] 31 34" xfId="1127"/>
    <cellStyle name="쉼표 [0] 31 35" xfId="1128"/>
    <cellStyle name="쉼표 [0] 31 36" xfId="1129"/>
    <cellStyle name="쉼표 [0] 31 37" xfId="1130"/>
    <cellStyle name="쉼표 [0] 31 38" xfId="1131"/>
    <cellStyle name="쉼표 [0] 31 4" xfId="1132"/>
    <cellStyle name="쉼표 [0] 31 5" xfId="1133"/>
    <cellStyle name="쉼표 [0] 31 6" xfId="1134"/>
    <cellStyle name="쉼표 [0] 31 7" xfId="1135"/>
    <cellStyle name="쉼표 [0] 31 8" xfId="1136"/>
    <cellStyle name="쉼표 [0] 31 9" xfId="1137"/>
    <cellStyle name="쉼표 [0] 32 10" xfId="1138"/>
    <cellStyle name="쉼표 [0] 32 11" xfId="1139"/>
    <cellStyle name="쉼표 [0] 32 12" xfId="1140"/>
    <cellStyle name="쉼표 [0] 32 13" xfId="1141"/>
    <cellStyle name="쉼표 [0] 32 14" xfId="1142"/>
    <cellStyle name="쉼표 [0] 32 15" xfId="1143"/>
    <cellStyle name="쉼표 [0] 32 16" xfId="1144"/>
    <cellStyle name="쉼표 [0] 32 17" xfId="1145"/>
    <cellStyle name="쉼표 [0] 32 18" xfId="1146"/>
    <cellStyle name="쉼표 [0] 32 19" xfId="1147"/>
    <cellStyle name="쉼표 [0] 32 2" xfId="1148"/>
    <cellStyle name="쉼표 [0] 32 20" xfId="1149"/>
    <cellStyle name="쉼표 [0] 32 21" xfId="1150"/>
    <cellStyle name="쉼표 [0] 32 22" xfId="1151"/>
    <cellStyle name="쉼표 [0] 32 23" xfId="1152"/>
    <cellStyle name="쉼표 [0] 32 24" xfId="1153"/>
    <cellStyle name="쉼표 [0] 32 25" xfId="1154"/>
    <cellStyle name="쉼표 [0] 32 26" xfId="1155"/>
    <cellStyle name="쉼표 [0] 32 27" xfId="1156"/>
    <cellStyle name="쉼표 [0] 32 28" xfId="1157"/>
    <cellStyle name="쉼표 [0] 32 29" xfId="1158"/>
    <cellStyle name="쉼표 [0] 32 3" xfId="1159"/>
    <cellStyle name="쉼표 [0] 32 4" xfId="1160"/>
    <cellStyle name="쉼표 [0] 32 5" xfId="1161"/>
    <cellStyle name="쉼표 [0] 32 6" xfId="1162"/>
    <cellStyle name="쉼표 [0] 32 7" xfId="1163"/>
    <cellStyle name="쉼표 [0] 32 8" xfId="1164"/>
    <cellStyle name="쉼표 [0] 32 9" xfId="1165"/>
    <cellStyle name="쉼표 [0] 33 10" xfId="1166"/>
    <cellStyle name="쉼표 [0] 33 11" xfId="1167"/>
    <cellStyle name="쉼표 [0] 33 12" xfId="1168"/>
    <cellStyle name="쉼표 [0] 33 13" xfId="1169"/>
    <cellStyle name="쉼표 [0] 33 14" xfId="1170"/>
    <cellStyle name="쉼표 [0] 33 15" xfId="1171"/>
    <cellStyle name="쉼표 [0] 33 16" xfId="1172"/>
    <cellStyle name="쉼표 [0] 33 17" xfId="1173"/>
    <cellStyle name="쉼표 [0] 33 18" xfId="1174"/>
    <cellStyle name="쉼표 [0] 33 19" xfId="1175"/>
    <cellStyle name="쉼표 [0] 33 2" xfId="1176"/>
    <cellStyle name="쉼표 [0] 33 20" xfId="1177"/>
    <cellStyle name="쉼표 [0] 33 21" xfId="1178"/>
    <cellStyle name="쉼표 [0] 33 22" xfId="1179"/>
    <cellStyle name="쉼표 [0] 33 23" xfId="1180"/>
    <cellStyle name="쉼표 [0] 33 24" xfId="1181"/>
    <cellStyle name="쉼표 [0] 33 25" xfId="1182"/>
    <cellStyle name="쉼표 [0] 33 26" xfId="1183"/>
    <cellStyle name="쉼표 [0] 33 27" xfId="1184"/>
    <cellStyle name="쉼표 [0] 33 28" xfId="1185"/>
    <cellStyle name="쉼표 [0] 33 29" xfId="1186"/>
    <cellStyle name="쉼표 [0] 33 3" xfId="1187"/>
    <cellStyle name="쉼표 [0] 33 4" xfId="1188"/>
    <cellStyle name="쉼표 [0] 33 5" xfId="1189"/>
    <cellStyle name="쉼표 [0] 33 6" xfId="1190"/>
    <cellStyle name="쉼표 [0] 33 7" xfId="1191"/>
    <cellStyle name="쉼표 [0] 33 8" xfId="1192"/>
    <cellStyle name="쉼표 [0] 33 9" xfId="1193"/>
    <cellStyle name="쉼표 [0] 34 10" xfId="1194"/>
    <cellStyle name="쉼표 [0] 34 11" xfId="1195"/>
    <cellStyle name="쉼표 [0] 34 12" xfId="1196"/>
    <cellStyle name="쉼표 [0] 34 13" xfId="1197"/>
    <cellStyle name="쉼표 [0] 34 14" xfId="1198"/>
    <cellStyle name="쉼표 [0] 34 15" xfId="1199"/>
    <cellStyle name="쉼표 [0] 34 16" xfId="1200"/>
    <cellStyle name="쉼표 [0] 34 17" xfId="1201"/>
    <cellStyle name="쉼표 [0] 34 18" xfId="1202"/>
    <cellStyle name="쉼표 [0] 34 19" xfId="1203"/>
    <cellStyle name="쉼표 [0] 34 2" xfId="1204"/>
    <cellStyle name="쉼표 [0] 34 20" xfId="1205"/>
    <cellStyle name="쉼표 [0] 34 21" xfId="1206"/>
    <cellStyle name="쉼표 [0] 34 22" xfId="1207"/>
    <cellStyle name="쉼표 [0] 34 23" xfId="1208"/>
    <cellStyle name="쉼표 [0] 34 24" xfId="1209"/>
    <cellStyle name="쉼표 [0] 34 25" xfId="1210"/>
    <cellStyle name="쉼표 [0] 34 26" xfId="1211"/>
    <cellStyle name="쉼표 [0] 34 27" xfId="1212"/>
    <cellStyle name="쉼표 [0] 34 28" xfId="1213"/>
    <cellStyle name="쉼표 [0] 34 29" xfId="1214"/>
    <cellStyle name="쉼표 [0] 34 3" xfId="1215"/>
    <cellStyle name="쉼표 [0] 34 4" xfId="1216"/>
    <cellStyle name="쉼표 [0] 34 5" xfId="1217"/>
    <cellStyle name="쉼표 [0] 34 6" xfId="1218"/>
    <cellStyle name="쉼표 [0] 34 7" xfId="1219"/>
    <cellStyle name="쉼표 [0] 34 8" xfId="1220"/>
    <cellStyle name="쉼표 [0] 34 9" xfId="1221"/>
    <cellStyle name="쉼표 [0] 35 10" xfId="1222"/>
    <cellStyle name="쉼표 [0] 35 11" xfId="1223"/>
    <cellStyle name="쉼표 [0] 35 12" xfId="1224"/>
    <cellStyle name="쉼표 [0] 35 13" xfId="1225"/>
    <cellStyle name="쉼표 [0] 35 14" xfId="1226"/>
    <cellStyle name="쉼표 [0] 35 15" xfId="1227"/>
    <cellStyle name="쉼표 [0] 35 16" xfId="1228"/>
    <cellStyle name="쉼표 [0] 35 17" xfId="1229"/>
    <cellStyle name="쉼표 [0] 35 18" xfId="1230"/>
    <cellStyle name="쉼표 [0] 35 19" xfId="1231"/>
    <cellStyle name="쉼표 [0] 35 2" xfId="1232"/>
    <cellStyle name="쉼표 [0] 35 3" xfId="1233"/>
    <cellStyle name="쉼표 [0] 35 4" xfId="1234"/>
    <cellStyle name="쉼표 [0] 35 5" xfId="1235"/>
    <cellStyle name="쉼표 [0] 35 6" xfId="1236"/>
    <cellStyle name="쉼표 [0] 35 7" xfId="1237"/>
    <cellStyle name="쉼표 [0] 35 8" xfId="1238"/>
    <cellStyle name="쉼표 [0] 35 9" xfId="1239"/>
    <cellStyle name="쉼표 [0] 36 10" xfId="1240"/>
    <cellStyle name="쉼표 [0] 36 11" xfId="1241"/>
    <cellStyle name="쉼표 [0] 36 12" xfId="1242"/>
    <cellStyle name="쉼표 [0] 36 13" xfId="1243"/>
    <cellStyle name="쉼표 [0] 36 14" xfId="1244"/>
    <cellStyle name="쉼표 [0] 36 15" xfId="1245"/>
    <cellStyle name="쉼표 [0] 36 16" xfId="1246"/>
    <cellStyle name="쉼표 [0] 36 17" xfId="1247"/>
    <cellStyle name="쉼표 [0] 36 18" xfId="1248"/>
    <cellStyle name="쉼표 [0] 36 19" xfId="1249"/>
    <cellStyle name="쉼표 [0] 36 2" xfId="1250"/>
    <cellStyle name="쉼표 [0] 36 20" xfId="1251"/>
    <cellStyle name="쉼표 [0] 36 21" xfId="1252"/>
    <cellStyle name="쉼표 [0] 36 22" xfId="1253"/>
    <cellStyle name="쉼표 [0] 36 23" xfId="1254"/>
    <cellStyle name="쉼표 [0] 36 24" xfId="1255"/>
    <cellStyle name="쉼표 [0] 36 25" xfId="1256"/>
    <cellStyle name="쉼표 [0] 36 26" xfId="1257"/>
    <cellStyle name="쉼표 [0] 36 27" xfId="1258"/>
    <cellStyle name="쉼표 [0] 36 28" xfId="1259"/>
    <cellStyle name="쉼표 [0] 36 29" xfId="1260"/>
    <cellStyle name="쉼표 [0] 36 3" xfId="1261"/>
    <cellStyle name="쉼표 [0] 36 30" xfId="1262"/>
    <cellStyle name="쉼표 [0] 36 31" xfId="1263"/>
    <cellStyle name="쉼표 [0] 36 32" xfId="1264"/>
    <cellStyle name="쉼표 [0] 36 33" xfId="1265"/>
    <cellStyle name="쉼표 [0] 36 34" xfId="1266"/>
    <cellStyle name="쉼표 [0] 36 35" xfId="1267"/>
    <cellStyle name="쉼표 [0] 36 36" xfId="1268"/>
    <cellStyle name="쉼표 [0] 36 37" xfId="1269"/>
    <cellStyle name="쉼표 [0] 36 38" xfId="1270"/>
    <cellStyle name="쉼표 [0] 36 4" xfId="1271"/>
    <cellStyle name="쉼표 [0] 36 5" xfId="1272"/>
    <cellStyle name="쉼표 [0] 36 6" xfId="1273"/>
    <cellStyle name="쉼표 [0] 36 7" xfId="1274"/>
    <cellStyle name="쉼표 [0] 36 8" xfId="1275"/>
    <cellStyle name="쉼표 [0] 36 9" xfId="1276"/>
    <cellStyle name="쉼표 [0] 37 10" xfId="1277"/>
    <cellStyle name="쉼표 [0] 37 11" xfId="1278"/>
    <cellStyle name="쉼표 [0] 37 12" xfId="1279"/>
    <cellStyle name="쉼표 [0] 37 13" xfId="1280"/>
    <cellStyle name="쉼표 [0] 37 14" xfId="1281"/>
    <cellStyle name="쉼표 [0] 37 15" xfId="1282"/>
    <cellStyle name="쉼표 [0] 37 16" xfId="1283"/>
    <cellStyle name="쉼표 [0] 37 17" xfId="1284"/>
    <cellStyle name="쉼표 [0] 37 18" xfId="1285"/>
    <cellStyle name="쉼표 [0] 37 19" xfId="1286"/>
    <cellStyle name="쉼표 [0] 37 2" xfId="1287"/>
    <cellStyle name="쉼표 [0] 37 3" xfId="1288"/>
    <cellStyle name="쉼표 [0] 37 4" xfId="1289"/>
    <cellStyle name="쉼표 [0] 37 5" xfId="1290"/>
    <cellStyle name="쉼표 [0] 37 6" xfId="1291"/>
    <cellStyle name="쉼표 [0] 37 7" xfId="1292"/>
    <cellStyle name="쉼표 [0] 37 8" xfId="1293"/>
    <cellStyle name="쉼표 [0] 37 9" xfId="1294"/>
    <cellStyle name="쉼표 [0] 38 10" xfId="1295"/>
    <cellStyle name="쉼표 [0] 38 11" xfId="1296"/>
    <cellStyle name="쉼표 [0] 38 12" xfId="1297"/>
    <cellStyle name="쉼표 [0] 38 13" xfId="1298"/>
    <cellStyle name="쉼표 [0] 38 14" xfId="1299"/>
    <cellStyle name="쉼표 [0] 38 15" xfId="1300"/>
    <cellStyle name="쉼표 [0] 38 16" xfId="1301"/>
    <cellStyle name="쉼표 [0] 38 17" xfId="1302"/>
    <cellStyle name="쉼표 [0] 38 18" xfId="1303"/>
    <cellStyle name="쉼표 [0] 38 19" xfId="1304"/>
    <cellStyle name="쉼표 [0] 38 2" xfId="1305"/>
    <cellStyle name="쉼표 [0] 38 20" xfId="1306"/>
    <cellStyle name="쉼표 [0] 38 21" xfId="1307"/>
    <cellStyle name="쉼표 [0] 38 22" xfId="1308"/>
    <cellStyle name="쉼표 [0] 38 23" xfId="1309"/>
    <cellStyle name="쉼표 [0] 38 24" xfId="1310"/>
    <cellStyle name="쉼표 [0] 38 25" xfId="1311"/>
    <cellStyle name="쉼표 [0] 38 26" xfId="1312"/>
    <cellStyle name="쉼표 [0] 38 27" xfId="1313"/>
    <cellStyle name="쉼표 [0] 38 28" xfId="1314"/>
    <cellStyle name="쉼표 [0] 38 29" xfId="1315"/>
    <cellStyle name="쉼표 [0] 38 3" xfId="1316"/>
    <cellStyle name="쉼표 [0] 38 30" xfId="1317"/>
    <cellStyle name="쉼표 [0] 38 31" xfId="1318"/>
    <cellStyle name="쉼표 [0] 38 32" xfId="1319"/>
    <cellStyle name="쉼표 [0] 38 33" xfId="1320"/>
    <cellStyle name="쉼표 [0] 38 34" xfId="1321"/>
    <cellStyle name="쉼표 [0] 38 35" xfId="1322"/>
    <cellStyle name="쉼표 [0] 38 36" xfId="1323"/>
    <cellStyle name="쉼표 [0] 38 37" xfId="1324"/>
    <cellStyle name="쉼표 [0] 38 38" xfId="1325"/>
    <cellStyle name="쉼표 [0] 38 4" xfId="1326"/>
    <cellStyle name="쉼표 [0] 38 5" xfId="1327"/>
    <cellStyle name="쉼표 [0] 38 6" xfId="1328"/>
    <cellStyle name="쉼표 [0] 38 7" xfId="1329"/>
    <cellStyle name="쉼표 [0] 38 8" xfId="1330"/>
    <cellStyle name="쉼표 [0] 38 9" xfId="1331"/>
    <cellStyle name="쉼표 [0] 39 10" xfId="1332"/>
    <cellStyle name="쉼표 [0] 39 11" xfId="1333"/>
    <cellStyle name="쉼표 [0] 39 12" xfId="1334"/>
    <cellStyle name="쉼표 [0] 39 13" xfId="1335"/>
    <cellStyle name="쉼표 [0] 39 14" xfId="1336"/>
    <cellStyle name="쉼표 [0] 39 15" xfId="1337"/>
    <cellStyle name="쉼표 [0] 39 16" xfId="1338"/>
    <cellStyle name="쉼표 [0] 39 17" xfId="1339"/>
    <cellStyle name="쉼표 [0] 39 18" xfId="1340"/>
    <cellStyle name="쉼표 [0] 39 19" xfId="1341"/>
    <cellStyle name="쉼표 [0] 39 2" xfId="1342"/>
    <cellStyle name="쉼표 [0] 39 20" xfId="1343"/>
    <cellStyle name="쉼표 [0] 39 21" xfId="1344"/>
    <cellStyle name="쉼표 [0] 39 22" xfId="1345"/>
    <cellStyle name="쉼표 [0] 39 23" xfId="1346"/>
    <cellStyle name="쉼표 [0] 39 24" xfId="1347"/>
    <cellStyle name="쉼표 [0] 39 25" xfId="1348"/>
    <cellStyle name="쉼표 [0] 39 26" xfId="1349"/>
    <cellStyle name="쉼표 [0] 39 27" xfId="1350"/>
    <cellStyle name="쉼표 [0] 39 28" xfId="1351"/>
    <cellStyle name="쉼표 [0] 39 29" xfId="1352"/>
    <cellStyle name="쉼표 [0] 39 3" xfId="1353"/>
    <cellStyle name="쉼표 [0] 39 4" xfId="1354"/>
    <cellStyle name="쉼표 [0] 39 5" xfId="1355"/>
    <cellStyle name="쉼표 [0] 39 6" xfId="1356"/>
    <cellStyle name="쉼표 [0] 39 7" xfId="1357"/>
    <cellStyle name="쉼표 [0] 39 8" xfId="1358"/>
    <cellStyle name="쉼표 [0] 39 9" xfId="1359"/>
    <cellStyle name="쉼표 [0] 40 10" xfId="1360"/>
    <cellStyle name="쉼표 [0] 40 11" xfId="1361"/>
    <cellStyle name="쉼표 [0] 40 12" xfId="1362"/>
    <cellStyle name="쉼표 [0] 40 13" xfId="1363"/>
    <cellStyle name="쉼표 [0] 40 14" xfId="1364"/>
    <cellStyle name="쉼표 [0] 40 15" xfId="1365"/>
    <cellStyle name="쉼표 [0] 40 16" xfId="1366"/>
    <cellStyle name="쉼표 [0] 40 17" xfId="1367"/>
    <cellStyle name="쉼표 [0] 40 18" xfId="1368"/>
    <cellStyle name="쉼표 [0] 40 19" xfId="1369"/>
    <cellStyle name="쉼표 [0] 40 2" xfId="1370"/>
    <cellStyle name="쉼표 [0] 40 20" xfId="1371"/>
    <cellStyle name="쉼표 [0] 40 21" xfId="1372"/>
    <cellStyle name="쉼표 [0] 40 22" xfId="1373"/>
    <cellStyle name="쉼표 [0] 40 23" xfId="1374"/>
    <cellStyle name="쉼표 [0] 40 24" xfId="1375"/>
    <cellStyle name="쉼표 [0] 40 25" xfId="1376"/>
    <cellStyle name="쉼표 [0] 40 26" xfId="1377"/>
    <cellStyle name="쉼표 [0] 40 27" xfId="1378"/>
    <cellStyle name="쉼표 [0] 40 28" xfId="1379"/>
    <cellStyle name="쉼표 [0] 40 29" xfId="1380"/>
    <cellStyle name="쉼표 [0] 40 3" xfId="1381"/>
    <cellStyle name="쉼표 [0] 40 30" xfId="1382"/>
    <cellStyle name="쉼표 [0] 40 31" xfId="1383"/>
    <cellStyle name="쉼표 [0] 40 32" xfId="1384"/>
    <cellStyle name="쉼표 [0] 40 33" xfId="1385"/>
    <cellStyle name="쉼표 [0] 40 34" xfId="1386"/>
    <cellStyle name="쉼표 [0] 40 35" xfId="1387"/>
    <cellStyle name="쉼표 [0] 40 36" xfId="1388"/>
    <cellStyle name="쉼표 [0] 40 37" xfId="1389"/>
    <cellStyle name="쉼표 [0] 40 38" xfId="1390"/>
    <cellStyle name="쉼표 [0] 40 4" xfId="1391"/>
    <cellStyle name="쉼표 [0] 40 5" xfId="1392"/>
    <cellStyle name="쉼표 [0] 40 6" xfId="1393"/>
    <cellStyle name="쉼표 [0] 40 7" xfId="1394"/>
    <cellStyle name="쉼표 [0] 40 8" xfId="1395"/>
    <cellStyle name="쉼표 [0] 40 9" xfId="1396"/>
    <cellStyle name="쉼표 [0] 41 10" xfId="1397"/>
    <cellStyle name="쉼표 [0] 41 11" xfId="1398"/>
    <cellStyle name="쉼표 [0] 41 12" xfId="1399"/>
    <cellStyle name="쉼표 [0] 41 13" xfId="1400"/>
    <cellStyle name="쉼표 [0] 41 14" xfId="1401"/>
    <cellStyle name="쉼표 [0] 41 15" xfId="1402"/>
    <cellStyle name="쉼표 [0] 41 16" xfId="1403"/>
    <cellStyle name="쉼표 [0] 41 17" xfId="1404"/>
    <cellStyle name="쉼표 [0] 41 18" xfId="1405"/>
    <cellStyle name="쉼표 [0] 41 19" xfId="1406"/>
    <cellStyle name="쉼표 [0] 41 2" xfId="1407"/>
    <cellStyle name="쉼표 [0] 41 3" xfId="1408"/>
    <cellStyle name="쉼표 [0] 41 4" xfId="1409"/>
    <cellStyle name="쉼표 [0] 41 5" xfId="1410"/>
    <cellStyle name="쉼표 [0] 41 6" xfId="1411"/>
    <cellStyle name="쉼표 [0] 41 7" xfId="1412"/>
    <cellStyle name="쉼표 [0] 41 8" xfId="1413"/>
    <cellStyle name="쉼표 [0] 41 9" xfId="1414"/>
    <cellStyle name="쉼표 [0] 42 10" xfId="1415"/>
    <cellStyle name="쉼표 [0] 42 11" xfId="1416"/>
    <cellStyle name="쉼표 [0] 42 12" xfId="1417"/>
    <cellStyle name="쉼표 [0] 42 13" xfId="1418"/>
    <cellStyle name="쉼표 [0] 42 14" xfId="1419"/>
    <cellStyle name="쉼표 [0] 42 15" xfId="1420"/>
    <cellStyle name="쉼표 [0] 42 16" xfId="1421"/>
    <cellStyle name="쉼표 [0] 42 17" xfId="1422"/>
    <cellStyle name="쉼표 [0] 42 18" xfId="1423"/>
    <cellStyle name="쉼표 [0] 42 19" xfId="1424"/>
    <cellStyle name="쉼표 [0] 42 2" xfId="1425"/>
    <cellStyle name="쉼표 [0] 42 3" xfId="1426"/>
    <cellStyle name="쉼표 [0] 42 4" xfId="1427"/>
    <cellStyle name="쉼표 [0] 42 5" xfId="1428"/>
    <cellStyle name="쉼표 [0] 42 6" xfId="1429"/>
    <cellStyle name="쉼표 [0] 42 7" xfId="1430"/>
    <cellStyle name="쉼표 [0] 42 8" xfId="1431"/>
    <cellStyle name="쉼표 [0] 42 9" xfId="1432"/>
    <cellStyle name="쉼표 [0] 43 10" xfId="1433"/>
    <cellStyle name="쉼표 [0] 43 11" xfId="1434"/>
    <cellStyle name="쉼표 [0] 43 12" xfId="1435"/>
    <cellStyle name="쉼표 [0] 43 13" xfId="1436"/>
    <cellStyle name="쉼표 [0] 43 14" xfId="1437"/>
    <cellStyle name="쉼표 [0] 43 15" xfId="1438"/>
    <cellStyle name="쉼표 [0] 43 16" xfId="1439"/>
    <cellStyle name="쉼표 [0] 43 17" xfId="1440"/>
    <cellStyle name="쉼표 [0] 43 18" xfId="1441"/>
    <cellStyle name="쉼표 [0] 43 19" xfId="1442"/>
    <cellStyle name="쉼표 [0] 43 2" xfId="1443"/>
    <cellStyle name="쉼표 [0] 43 20" xfId="1444"/>
    <cellStyle name="쉼표 [0] 43 21" xfId="1445"/>
    <cellStyle name="쉼표 [0] 43 22" xfId="1446"/>
    <cellStyle name="쉼표 [0] 43 23" xfId="1447"/>
    <cellStyle name="쉼표 [0] 43 24" xfId="1448"/>
    <cellStyle name="쉼표 [0] 43 25" xfId="1449"/>
    <cellStyle name="쉼표 [0] 43 26" xfId="1450"/>
    <cellStyle name="쉼표 [0] 43 27" xfId="1451"/>
    <cellStyle name="쉼표 [0] 43 28" xfId="1452"/>
    <cellStyle name="쉼표 [0] 43 29" xfId="1453"/>
    <cellStyle name="쉼표 [0] 43 3" xfId="1454"/>
    <cellStyle name="쉼표 [0] 43 30" xfId="1455"/>
    <cellStyle name="쉼표 [0] 43 31" xfId="1456"/>
    <cellStyle name="쉼표 [0] 43 32" xfId="1457"/>
    <cellStyle name="쉼표 [0] 43 33" xfId="1458"/>
    <cellStyle name="쉼표 [0] 43 34" xfId="1459"/>
    <cellStyle name="쉼표 [0] 43 35" xfId="1460"/>
    <cellStyle name="쉼표 [0] 43 36" xfId="1461"/>
    <cellStyle name="쉼표 [0] 43 37" xfId="1462"/>
    <cellStyle name="쉼표 [0] 43 38" xfId="1463"/>
    <cellStyle name="쉼표 [0] 43 4" xfId="1464"/>
    <cellStyle name="쉼표 [0] 43 5" xfId="1465"/>
    <cellStyle name="쉼표 [0] 43 6" xfId="1466"/>
    <cellStyle name="쉼표 [0] 43 7" xfId="1467"/>
    <cellStyle name="쉼표 [0] 43 8" xfId="1468"/>
    <cellStyle name="쉼표 [0] 43 9" xfId="1469"/>
    <cellStyle name="쉼표 [0] 44 10" xfId="1470"/>
    <cellStyle name="쉼표 [0] 44 11" xfId="1471"/>
    <cellStyle name="쉼표 [0] 44 12" xfId="1472"/>
    <cellStyle name="쉼표 [0] 44 13" xfId="1473"/>
    <cellStyle name="쉼표 [0] 44 14" xfId="1474"/>
    <cellStyle name="쉼표 [0] 44 15" xfId="1475"/>
    <cellStyle name="쉼표 [0] 44 16" xfId="1476"/>
    <cellStyle name="쉼표 [0] 44 17" xfId="1477"/>
    <cellStyle name="쉼표 [0] 44 18" xfId="1478"/>
    <cellStyle name="쉼표 [0] 44 19" xfId="1479"/>
    <cellStyle name="쉼표 [0] 44 2" xfId="1480"/>
    <cellStyle name="쉼표 [0] 44 20" xfId="1481"/>
    <cellStyle name="쉼표 [0] 44 21" xfId="1482"/>
    <cellStyle name="쉼표 [0] 44 22" xfId="1483"/>
    <cellStyle name="쉼표 [0] 44 23" xfId="1484"/>
    <cellStyle name="쉼표 [0] 44 24" xfId="1485"/>
    <cellStyle name="쉼표 [0] 44 25" xfId="1486"/>
    <cellStyle name="쉼표 [0] 44 26" xfId="1487"/>
    <cellStyle name="쉼표 [0] 44 27" xfId="1488"/>
    <cellStyle name="쉼표 [0] 44 28" xfId="1489"/>
    <cellStyle name="쉼표 [0] 44 3" xfId="1490"/>
    <cellStyle name="쉼표 [0] 44 4" xfId="1491"/>
    <cellStyle name="쉼표 [0] 44 5" xfId="1492"/>
    <cellStyle name="쉼표 [0] 44 6" xfId="1493"/>
    <cellStyle name="쉼표 [0] 44 7" xfId="1494"/>
    <cellStyle name="쉼표 [0] 44 8" xfId="1495"/>
    <cellStyle name="쉼표 [0] 44 9" xfId="1496"/>
    <cellStyle name="쉼표 [0] 45 10" xfId="1497"/>
    <cellStyle name="쉼표 [0] 45 11" xfId="1498"/>
    <cellStyle name="쉼표 [0] 45 12" xfId="1499"/>
    <cellStyle name="쉼표 [0] 45 13" xfId="1500"/>
    <cellStyle name="쉼표 [0] 45 14" xfId="1501"/>
    <cellStyle name="쉼표 [0] 45 15" xfId="1502"/>
    <cellStyle name="쉼표 [0] 45 16" xfId="1503"/>
    <cellStyle name="쉼표 [0] 45 17" xfId="1504"/>
    <cellStyle name="쉼표 [0] 45 18" xfId="1505"/>
    <cellStyle name="쉼표 [0] 45 19" xfId="1506"/>
    <cellStyle name="쉼표 [0] 45 2" xfId="1507"/>
    <cellStyle name="쉼표 [0] 45 20" xfId="1508"/>
    <cellStyle name="쉼표 [0] 45 21" xfId="1509"/>
    <cellStyle name="쉼표 [0] 45 22" xfId="1510"/>
    <cellStyle name="쉼표 [0] 45 23" xfId="1511"/>
    <cellStyle name="쉼표 [0] 45 24" xfId="1512"/>
    <cellStyle name="쉼표 [0] 45 25" xfId="1513"/>
    <cellStyle name="쉼표 [0] 45 26" xfId="1514"/>
    <cellStyle name="쉼표 [0] 45 27" xfId="1515"/>
    <cellStyle name="쉼표 [0] 45 28" xfId="1516"/>
    <cellStyle name="쉼표 [0] 45 29" xfId="1517"/>
    <cellStyle name="쉼표 [0] 45 3" xfId="1518"/>
    <cellStyle name="쉼표 [0] 45 30" xfId="1519"/>
    <cellStyle name="쉼표 [0] 45 31" xfId="1520"/>
    <cellStyle name="쉼표 [0] 45 32" xfId="1521"/>
    <cellStyle name="쉼표 [0] 45 33" xfId="1522"/>
    <cellStyle name="쉼표 [0] 45 34" xfId="1523"/>
    <cellStyle name="쉼표 [0] 45 35" xfId="1524"/>
    <cellStyle name="쉼표 [0] 45 36" xfId="1525"/>
    <cellStyle name="쉼표 [0] 45 37" xfId="1526"/>
    <cellStyle name="쉼표 [0] 45 38" xfId="1527"/>
    <cellStyle name="쉼표 [0] 45 4" xfId="1528"/>
    <cellStyle name="쉼표 [0] 45 5" xfId="1529"/>
    <cellStyle name="쉼표 [0] 45 6" xfId="1530"/>
    <cellStyle name="쉼표 [0] 45 7" xfId="1531"/>
    <cellStyle name="쉼표 [0] 45 8" xfId="1532"/>
    <cellStyle name="쉼표 [0] 45 9" xfId="1533"/>
    <cellStyle name="쉼표 [0] 46 10" xfId="1534"/>
    <cellStyle name="쉼표 [0] 46 11" xfId="1535"/>
    <cellStyle name="쉼표 [0] 46 12" xfId="1536"/>
    <cellStyle name="쉼표 [0] 46 13" xfId="1537"/>
    <cellStyle name="쉼표 [0] 46 14" xfId="1538"/>
    <cellStyle name="쉼표 [0] 46 15" xfId="1539"/>
    <cellStyle name="쉼표 [0] 46 16" xfId="1540"/>
    <cellStyle name="쉼표 [0] 46 17" xfId="1541"/>
    <cellStyle name="쉼표 [0] 46 18" xfId="1542"/>
    <cellStyle name="쉼표 [0] 46 19" xfId="1543"/>
    <cellStyle name="쉼표 [0] 46 2" xfId="1544"/>
    <cellStyle name="쉼표 [0] 46 20" xfId="1545"/>
    <cellStyle name="쉼표 [0] 46 21" xfId="1546"/>
    <cellStyle name="쉼표 [0] 46 22" xfId="1547"/>
    <cellStyle name="쉼표 [0] 46 23" xfId="1548"/>
    <cellStyle name="쉼표 [0] 46 24" xfId="1549"/>
    <cellStyle name="쉼표 [0] 46 25" xfId="1550"/>
    <cellStyle name="쉼표 [0] 46 26" xfId="1551"/>
    <cellStyle name="쉼표 [0] 46 27" xfId="1552"/>
    <cellStyle name="쉼표 [0] 46 28" xfId="1553"/>
    <cellStyle name="쉼표 [0] 46 3" xfId="1554"/>
    <cellStyle name="쉼표 [0] 46 4" xfId="1555"/>
    <cellStyle name="쉼표 [0] 46 5" xfId="1556"/>
    <cellStyle name="쉼표 [0] 46 6" xfId="1557"/>
    <cellStyle name="쉼표 [0] 46 7" xfId="1558"/>
    <cellStyle name="쉼표 [0] 46 8" xfId="1559"/>
    <cellStyle name="쉼표 [0] 46 9" xfId="1560"/>
    <cellStyle name="쉼표 [0] 47 10" xfId="1561"/>
    <cellStyle name="쉼표 [0] 47 11" xfId="1562"/>
    <cellStyle name="쉼표 [0] 47 12" xfId="1563"/>
    <cellStyle name="쉼표 [0] 47 13" xfId="1564"/>
    <cellStyle name="쉼표 [0] 47 14" xfId="1565"/>
    <cellStyle name="쉼표 [0] 47 15" xfId="1566"/>
    <cellStyle name="쉼표 [0] 47 16" xfId="1567"/>
    <cellStyle name="쉼표 [0] 47 17" xfId="1568"/>
    <cellStyle name="쉼표 [0] 47 18" xfId="1569"/>
    <cellStyle name="쉼표 [0] 47 19" xfId="1570"/>
    <cellStyle name="쉼표 [0] 47 2" xfId="1571"/>
    <cellStyle name="쉼표 [0] 47 20" xfId="1572"/>
    <cellStyle name="쉼표 [0] 47 21" xfId="1573"/>
    <cellStyle name="쉼표 [0] 47 22" xfId="1574"/>
    <cellStyle name="쉼표 [0] 47 23" xfId="1575"/>
    <cellStyle name="쉼표 [0] 47 24" xfId="1576"/>
    <cellStyle name="쉼표 [0] 47 25" xfId="1577"/>
    <cellStyle name="쉼표 [0] 47 26" xfId="1578"/>
    <cellStyle name="쉼표 [0] 47 27" xfId="1579"/>
    <cellStyle name="쉼표 [0] 47 28" xfId="1580"/>
    <cellStyle name="쉼표 [0] 47 3" xfId="1581"/>
    <cellStyle name="쉼표 [0] 47 4" xfId="1582"/>
    <cellStyle name="쉼표 [0] 47 5" xfId="1583"/>
    <cellStyle name="쉼표 [0] 47 6" xfId="1584"/>
    <cellStyle name="쉼표 [0] 47 7" xfId="1585"/>
    <cellStyle name="쉼표 [0] 47 8" xfId="1586"/>
    <cellStyle name="쉼표 [0] 47 9" xfId="1587"/>
    <cellStyle name="쉼표 [0] 6 10" xfId="1588"/>
    <cellStyle name="쉼표 [0] 6 11" xfId="1589"/>
    <cellStyle name="쉼표 [0] 6 12" xfId="1590"/>
    <cellStyle name="쉼표 [0] 6 13" xfId="1591"/>
    <cellStyle name="쉼표 [0] 6 14" xfId="1592"/>
    <cellStyle name="쉼표 [0] 6 15" xfId="1593"/>
    <cellStyle name="쉼표 [0] 6 16" xfId="1594"/>
    <cellStyle name="쉼표 [0] 6 17" xfId="1595"/>
    <cellStyle name="쉼표 [0] 6 18" xfId="1596"/>
    <cellStyle name="쉼표 [0] 6 19" xfId="1597"/>
    <cellStyle name="쉼표 [0] 6 2" xfId="1598"/>
    <cellStyle name="쉼표 [0] 6 20" xfId="1599"/>
    <cellStyle name="쉼표 [0] 6 21" xfId="1600"/>
    <cellStyle name="쉼표 [0] 6 22" xfId="1601"/>
    <cellStyle name="쉼표 [0] 6 23" xfId="1602"/>
    <cellStyle name="쉼표 [0] 6 24" xfId="1603"/>
    <cellStyle name="쉼표 [0] 6 25" xfId="1604"/>
    <cellStyle name="쉼표 [0] 6 26" xfId="1605"/>
    <cellStyle name="쉼표 [0] 6 27" xfId="1606"/>
    <cellStyle name="쉼표 [0] 6 28" xfId="1607"/>
    <cellStyle name="쉼표 [0] 6 29" xfId="1608"/>
    <cellStyle name="쉼표 [0] 6 3" xfId="1609"/>
    <cellStyle name="쉼표 [0] 6 30" xfId="1610"/>
    <cellStyle name="쉼표 [0] 6 31" xfId="1611"/>
    <cellStyle name="쉼표 [0] 6 32" xfId="1612"/>
    <cellStyle name="쉼표 [0] 6 33" xfId="1613"/>
    <cellStyle name="쉼표 [0] 6 34" xfId="1614"/>
    <cellStyle name="쉼표 [0] 6 35" xfId="1615"/>
    <cellStyle name="쉼표 [0] 6 36" xfId="1616"/>
    <cellStyle name="쉼표 [0] 6 37" xfId="1617"/>
    <cellStyle name="쉼표 [0] 6 38" xfId="1618"/>
    <cellStyle name="쉼표 [0] 6 39" xfId="1619"/>
    <cellStyle name="쉼표 [0] 6 4" xfId="1620"/>
    <cellStyle name="쉼표 [0] 6 40" xfId="1621"/>
    <cellStyle name="쉼표 [0] 6 41" xfId="1622"/>
    <cellStyle name="쉼표 [0] 6 42" xfId="1623"/>
    <cellStyle name="쉼표 [0] 6 43" xfId="1624"/>
    <cellStyle name="쉼표 [0] 6 44" xfId="1625"/>
    <cellStyle name="쉼표 [0] 6 45" xfId="1626"/>
    <cellStyle name="쉼표 [0] 6 46" xfId="1627"/>
    <cellStyle name="쉼표 [0] 6 47" xfId="1628"/>
    <cellStyle name="쉼표 [0] 6 48" xfId="1629"/>
    <cellStyle name="쉼표 [0] 6 49" xfId="1630"/>
    <cellStyle name="쉼표 [0] 6 5" xfId="1631"/>
    <cellStyle name="쉼표 [0] 6 50" xfId="1632"/>
    <cellStyle name="쉼표 [0] 6 51" xfId="1633"/>
    <cellStyle name="쉼표 [0] 6 52" xfId="1634"/>
    <cellStyle name="쉼표 [0] 6 6" xfId="1635"/>
    <cellStyle name="쉼표 [0] 6 7" xfId="1636"/>
    <cellStyle name="쉼표 [0] 6 8" xfId="1637"/>
    <cellStyle name="쉼표 [0] 6 9" xfId="1638"/>
    <cellStyle name="쉼표 [0] 8 10" xfId="1639"/>
    <cellStyle name="쉼표 [0] 8 11" xfId="1640"/>
    <cellStyle name="쉼표 [0] 8 12" xfId="1641"/>
    <cellStyle name="쉼표 [0] 8 13" xfId="1642"/>
    <cellStyle name="쉼표 [0] 8 14" xfId="1643"/>
    <cellStyle name="쉼표 [0] 8 15" xfId="1644"/>
    <cellStyle name="쉼표 [0] 8 16" xfId="1645"/>
    <cellStyle name="쉼표 [0] 8 17" xfId="1646"/>
    <cellStyle name="쉼표 [0] 8 18" xfId="1647"/>
    <cellStyle name="쉼표 [0] 8 19" xfId="1648"/>
    <cellStyle name="쉼표 [0] 8 2" xfId="1649"/>
    <cellStyle name="쉼표 [0] 8 20" xfId="1650"/>
    <cellStyle name="쉼표 [0] 8 21" xfId="1651"/>
    <cellStyle name="쉼표 [0] 8 22" xfId="1652"/>
    <cellStyle name="쉼표 [0] 8 23" xfId="1653"/>
    <cellStyle name="쉼표 [0] 8 24" xfId="1654"/>
    <cellStyle name="쉼표 [0] 8 25" xfId="1655"/>
    <cellStyle name="쉼표 [0] 8 26" xfId="1656"/>
    <cellStyle name="쉼표 [0] 8 27" xfId="1657"/>
    <cellStyle name="쉼표 [0] 8 28" xfId="1658"/>
    <cellStyle name="쉼표 [0] 8 29" xfId="1659"/>
    <cellStyle name="쉼표 [0] 8 3" xfId="1660"/>
    <cellStyle name="쉼표 [0] 8 30" xfId="1661"/>
    <cellStyle name="쉼표 [0] 8 31" xfId="1662"/>
    <cellStyle name="쉼표 [0] 8 32" xfId="1663"/>
    <cellStyle name="쉼표 [0] 8 33" xfId="1664"/>
    <cellStyle name="쉼표 [0] 8 34" xfId="1665"/>
    <cellStyle name="쉼표 [0] 8 35" xfId="1666"/>
    <cellStyle name="쉼표 [0] 8 36" xfId="1667"/>
    <cellStyle name="쉼표 [0] 8 37" xfId="1668"/>
    <cellStyle name="쉼표 [0] 8 38" xfId="1669"/>
    <cellStyle name="쉼표 [0] 8 39" xfId="1670"/>
    <cellStyle name="쉼표 [0] 8 4" xfId="1671"/>
    <cellStyle name="쉼표 [0] 8 40" xfId="1672"/>
    <cellStyle name="쉼표 [0] 8 41" xfId="1673"/>
    <cellStyle name="쉼표 [0] 8 42" xfId="1674"/>
    <cellStyle name="쉼표 [0] 8 43" xfId="1675"/>
    <cellStyle name="쉼표 [0] 8 44" xfId="1676"/>
    <cellStyle name="쉼표 [0] 8 45" xfId="1677"/>
    <cellStyle name="쉼표 [0] 8 46" xfId="1678"/>
    <cellStyle name="쉼표 [0] 8 47" xfId="1679"/>
    <cellStyle name="쉼표 [0] 8 48" xfId="1680"/>
    <cellStyle name="쉼표 [0] 8 49" xfId="1681"/>
    <cellStyle name="쉼표 [0] 8 5" xfId="1682"/>
    <cellStyle name="쉼표 [0] 8 50" xfId="1683"/>
    <cellStyle name="쉼표 [0] 8 51" xfId="1684"/>
    <cellStyle name="쉼표 [0] 8 52" xfId="1685"/>
    <cellStyle name="쉼표 [0] 8 6" xfId="1686"/>
    <cellStyle name="쉼표 [0] 8 7" xfId="1687"/>
    <cellStyle name="쉼표 [0] 8 8" xfId="1688"/>
    <cellStyle name="쉼표 [0] 8 9" xfId="1689"/>
    <cellStyle name="쉼표 [0] 9 10" xfId="1690"/>
    <cellStyle name="쉼표 [0] 9 11" xfId="1691"/>
    <cellStyle name="쉼표 [0] 9 12" xfId="1692"/>
    <cellStyle name="쉼표 [0] 9 13" xfId="1693"/>
    <cellStyle name="쉼표 [0] 9 14" xfId="1694"/>
    <cellStyle name="쉼표 [0] 9 15" xfId="1695"/>
    <cellStyle name="쉼표 [0] 9 16" xfId="1696"/>
    <cellStyle name="쉼표 [0] 9 17" xfId="1697"/>
    <cellStyle name="쉼표 [0] 9 18" xfId="1698"/>
    <cellStyle name="쉼표 [0] 9 19" xfId="1699"/>
    <cellStyle name="쉼표 [0] 9 2" xfId="1700"/>
    <cellStyle name="쉼표 [0] 9 20" xfId="1701"/>
    <cellStyle name="쉼표 [0] 9 21" xfId="1702"/>
    <cellStyle name="쉼표 [0] 9 22" xfId="1703"/>
    <cellStyle name="쉼표 [0] 9 23" xfId="1704"/>
    <cellStyle name="쉼표 [0] 9 24" xfId="1705"/>
    <cellStyle name="쉼표 [0] 9 25" xfId="1706"/>
    <cellStyle name="쉼표 [0] 9 26" xfId="1707"/>
    <cellStyle name="쉼표 [0] 9 27" xfId="1708"/>
    <cellStyle name="쉼표 [0] 9 28" xfId="1709"/>
    <cellStyle name="쉼표 [0] 9 29" xfId="1710"/>
    <cellStyle name="쉼표 [0] 9 3" xfId="1711"/>
    <cellStyle name="쉼표 [0] 9 30" xfId="1712"/>
    <cellStyle name="쉼표 [0] 9 31" xfId="1713"/>
    <cellStyle name="쉼표 [0] 9 32" xfId="1714"/>
    <cellStyle name="쉼표 [0] 9 33" xfId="1715"/>
    <cellStyle name="쉼표 [0] 9 34" xfId="1716"/>
    <cellStyle name="쉼표 [0] 9 35" xfId="1717"/>
    <cellStyle name="쉼표 [0] 9 36" xfId="1718"/>
    <cellStyle name="쉼표 [0] 9 37" xfId="1719"/>
    <cellStyle name="쉼표 [0] 9 38" xfId="1720"/>
    <cellStyle name="쉼표 [0] 9 39" xfId="1721"/>
    <cellStyle name="쉼표 [0] 9 4" xfId="1722"/>
    <cellStyle name="쉼표 [0] 9 40" xfId="1723"/>
    <cellStyle name="쉼표 [0] 9 41" xfId="1724"/>
    <cellStyle name="쉼표 [0] 9 42" xfId="1725"/>
    <cellStyle name="쉼표 [0] 9 43" xfId="1726"/>
    <cellStyle name="쉼표 [0] 9 44" xfId="1727"/>
    <cellStyle name="쉼표 [0] 9 45" xfId="1728"/>
    <cellStyle name="쉼표 [0] 9 46" xfId="1729"/>
    <cellStyle name="쉼표 [0] 9 47" xfId="1730"/>
    <cellStyle name="쉼표 [0] 9 48" xfId="1731"/>
    <cellStyle name="쉼표 [0] 9 49" xfId="1732"/>
    <cellStyle name="쉼표 [0] 9 5" xfId="1733"/>
    <cellStyle name="쉼표 [0] 9 50" xfId="1734"/>
    <cellStyle name="쉼표 [0] 9 51" xfId="1735"/>
    <cellStyle name="쉼표 [0] 9 52" xfId="1736"/>
    <cellStyle name="쉼표 [0] 9 6" xfId="1737"/>
    <cellStyle name="쉼표 [0] 9 7" xfId="1738"/>
    <cellStyle name="쉼표 [0] 9 8" xfId="1739"/>
    <cellStyle name="쉼표 [0] 9 9" xfId="1740"/>
    <cellStyle name="표준" xfId="0" builtinId="0"/>
    <cellStyle name="표준 10" xfId="1741"/>
    <cellStyle name="표준 11" xfId="1742"/>
    <cellStyle name="표준 12 10" xfId="1743"/>
    <cellStyle name="표준 12 11" xfId="1744"/>
    <cellStyle name="표준 12 12" xfId="1745"/>
    <cellStyle name="표준 12 13" xfId="1746"/>
    <cellStyle name="표준 12 14" xfId="1747"/>
    <cellStyle name="표준 12 15" xfId="1748"/>
    <cellStyle name="표준 12 16" xfId="1749"/>
    <cellStyle name="표준 12 17" xfId="1750"/>
    <cellStyle name="표준 12 18" xfId="1751"/>
    <cellStyle name="표준 12 19" xfId="1752"/>
    <cellStyle name="표준 12 2" xfId="1753"/>
    <cellStyle name="표준 12 20" xfId="1754"/>
    <cellStyle name="표준 12 21" xfId="1755"/>
    <cellStyle name="표준 12 22" xfId="1756"/>
    <cellStyle name="표준 12 23" xfId="1757"/>
    <cellStyle name="표준 12 24" xfId="1758"/>
    <cellStyle name="표준 12 25" xfId="1759"/>
    <cellStyle name="표준 12 26" xfId="1760"/>
    <cellStyle name="표준 12 27" xfId="1761"/>
    <cellStyle name="표준 12 28" xfId="1762"/>
    <cellStyle name="표준 12 3" xfId="1763"/>
    <cellStyle name="표준 12 4" xfId="1764"/>
    <cellStyle name="표준 12 5" xfId="1765"/>
    <cellStyle name="표준 12 6" xfId="1766"/>
    <cellStyle name="표준 12 7" xfId="1767"/>
    <cellStyle name="표준 12 8" xfId="1768"/>
    <cellStyle name="표준 12 9" xfId="1769"/>
    <cellStyle name="표준 13 10" xfId="1770"/>
    <cellStyle name="표준 13 11" xfId="1771"/>
    <cellStyle name="표준 13 2" xfId="1772"/>
    <cellStyle name="표준 13 3" xfId="1773"/>
    <cellStyle name="표준 13 4" xfId="1774"/>
    <cellStyle name="표준 13 5" xfId="1775"/>
    <cellStyle name="표준 13 6" xfId="1776"/>
    <cellStyle name="표준 13 7" xfId="1777"/>
    <cellStyle name="표준 13 8" xfId="1778"/>
    <cellStyle name="표준 13 9" xfId="1779"/>
    <cellStyle name="표준 14 10" xfId="1780"/>
    <cellStyle name="표준 14 11" xfId="1781"/>
    <cellStyle name="표준 14 2" xfId="1782"/>
    <cellStyle name="표준 14 3" xfId="1783"/>
    <cellStyle name="표준 14 4" xfId="1784"/>
    <cellStyle name="표준 14 5" xfId="1785"/>
    <cellStyle name="표준 14 6" xfId="1786"/>
    <cellStyle name="표준 14 7" xfId="1787"/>
    <cellStyle name="표준 14 8" xfId="1788"/>
    <cellStyle name="표준 14 9" xfId="1789"/>
    <cellStyle name="표준 15 10" xfId="1790"/>
    <cellStyle name="표준 15 11" xfId="1791"/>
    <cellStyle name="표준 15 2" xfId="1792"/>
    <cellStyle name="표준 15 3" xfId="1793"/>
    <cellStyle name="표준 15 4" xfId="1794"/>
    <cellStyle name="표준 15 5" xfId="1795"/>
    <cellStyle name="표준 15 6" xfId="1796"/>
    <cellStyle name="표준 15 7" xfId="1797"/>
    <cellStyle name="표준 15 8" xfId="1798"/>
    <cellStyle name="표준 15 9" xfId="1799"/>
    <cellStyle name="표준 16 10" xfId="1800"/>
    <cellStyle name="표준 16 11" xfId="1801"/>
    <cellStyle name="표준 16 2" xfId="1802"/>
    <cellStyle name="표준 16 3" xfId="1803"/>
    <cellStyle name="표준 16 4" xfId="1804"/>
    <cellStyle name="표준 16 5" xfId="1805"/>
    <cellStyle name="표준 16 6" xfId="1806"/>
    <cellStyle name="표준 16 7" xfId="1807"/>
    <cellStyle name="표준 16 8" xfId="1808"/>
    <cellStyle name="표준 16 9" xfId="1809"/>
    <cellStyle name="표준 19 10" xfId="1810"/>
    <cellStyle name="표준 19 11" xfId="1811"/>
    <cellStyle name="표준 19 2" xfId="1812"/>
    <cellStyle name="표준 19 3" xfId="1813"/>
    <cellStyle name="표준 19 4" xfId="1814"/>
    <cellStyle name="표준 19 5" xfId="1815"/>
    <cellStyle name="표준 19 6" xfId="1816"/>
    <cellStyle name="표준 19 7" xfId="1817"/>
    <cellStyle name="표준 19 8" xfId="1818"/>
    <cellStyle name="표준 19 9" xfId="1819"/>
    <cellStyle name="표준 2" xfId="1820"/>
    <cellStyle name="표준 20 10" xfId="1821"/>
    <cellStyle name="표준 20 11" xfId="1822"/>
    <cellStyle name="표준 20 2" xfId="1823"/>
    <cellStyle name="표준 20 3" xfId="1824"/>
    <cellStyle name="표준 20 4" xfId="1825"/>
    <cellStyle name="표준 20 5" xfId="1826"/>
    <cellStyle name="표준 20 6" xfId="1827"/>
    <cellStyle name="표준 20 7" xfId="1828"/>
    <cellStyle name="표준 20 8" xfId="1829"/>
    <cellStyle name="표준 20 9" xfId="1830"/>
    <cellStyle name="표준 21 10" xfId="1831"/>
    <cellStyle name="표준 21 11" xfId="1832"/>
    <cellStyle name="표준 21 2" xfId="1833"/>
    <cellStyle name="표준 21 3" xfId="1834"/>
    <cellStyle name="표준 21 4" xfId="1835"/>
    <cellStyle name="표준 21 5" xfId="1836"/>
    <cellStyle name="표준 21 6" xfId="1837"/>
    <cellStyle name="표준 21 7" xfId="1838"/>
    <cellStyle name="표준 21 8" xfId="1839"/>
    <cellStyle name="표준 21 9" xfId="1840"/>
    <cellStyle name="표준 23 10" xfId="1841"/>
    <cellStyle name="표준 23 11" xfId="1842"/>
    <cellStyle name="표준 23 2" xfId="1843"/>
    <cellStyle name="표준 23 3" xfId="1844"/>
    <cellStyle name="표준 23 4" xfId="1845"/>
    <cellStyle name="표준 23 5" xfId="1846"/>
    <cellStyle name="표준 23 6" xfId="1847"/>
    <cellStyle name="표준 23 7" xfId="1848"/>
    <cellStyle name="표준 23 8" xfId="1849"/>
    <cellStyle name="표준 23 9" xfId="1850"/>
    <cellStyle name="표준 3 2" xfId="1851"/>
    <cellStyle name="표준 4" xfId="1852"/>
    <cellStyle name="표준 5" xfId="1853"/>
    <cellStyle name="표준 6" xfId="1854"/>
    <cellStyle name="표준 7" xfId="1855"/>
    <cellStyle name="표준 8" xfId="1856"/>
    <cellStyle name="표준 9" xfId="185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&#45380;%20&#48512;&#49328;&#49688;&#50689;&#49884;&#45768;&#50612;&#53364;&#47101;%204&#52264;%20&#52628;&#44221;&#50696;&#49328;&#4943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표지"/>
      <sheetName val="예산총칙"/>
      <sheetName val="세입세출총괄표"/>
      <sheetName val="세입"/>
      <sheetName val="세출 "/>
      <sheetName val="예산증감사유"/>
      <sheetName val="Sheet1"/>
    </sheetNames>
    <sheetDataSet>
      <sheetData sheetId="0"/>
      <sheetData sheetId="1"/>
      <sheetData sheetId="2"/>
      <sheetData sheetId="3"/>
      <sheetData sheetId="4">
        <row r="45">
          <cell r="E45">
            <v>14854726</v>
          </cell>
        </row>
        <row r="53">
          <cell r="E53">
            <v>5806414</v>
          </cell>
        </row>
        <row r="63">
          <cell r="E63">
            <v>1309600</v>
          </cell>
        </row>
        <row r="66">
          <cell r="E66">
            <v>15848080</v>
          </cell>
        </row>
        <row r="88">
          <cell r="E88">
            <v>5275810</v>
          </cell>
        </row>
        <row r="96">
          <cell r="E96">
            <v>1396000</v>
          </cell>
        </row>
        <row r="111">
          <cell r="E111">
            <v>800000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30"/>
  <sheetViews>
    <sheetView tabSelected="1" view="pageBreakPreview" topLeftCell="A16" zoomScale="110" zoomScaleSheetLayoutView="110" workbookViewId="0">
      <selection activeCell="K21" sqref="K21"/>
    </sheetView>
  </sheetViews>
  <sheetFormatPr defaultRowHeight="16.5"/>
  <cols>
    <col min="1" max="2" width="7.375" style="181" customWidth="1"/>
    <col min="3" max="3" width="10.125" style="181" customWidth="1"/>
    <col min="4" max="5" width="12.25" style="182" customWidth="1"/>
    <col min="6" max="6" width="11.125" style="183" customWidth="1"/>
    <col min="7" max="7" width="6" style="184" customWidth="1"/>
    <col min="8" max="8" width="8" style="185" customWidth="1"/>
    <col min="9" max="9" width="7.875" style="181" customWidth="1"/>
    <col min="10" max="10" width="10.625" style="185" customWidth="1"/>
    <col min="11" max="11" width="12.25" style="185" customWidth="1"/>
    <col min="12" max="12" width="12.5" style="185" customWidth="1"/>
    <col min="13" max="13" width="11.25" style="183" customWidth="1"/>
    <col min="14" max="14" width="8.125" style="184" bestFit="1" customWidth="1"/>
    <col min="15" max="15" width="12.125" bestFit="1" customWidth="1"/>
    <col min="16" max="16" width="10.875" bestFit="1" customWidth="1"/>
  </cols>
  <sheetData>
    <row r="1" spans="1:16" ht="19.7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17.25" customHeight="1" thickBot="1">
      <c r="A2" s="2" t="s">
        <v>1</v>
      </c>
      <c r="B2" s="2"/>
      <c r="C2" s="2"/>
      <c r="D2" s="3"/>
      <c r="E2" s="4"/>
      <c r="F2" s="5"/>
      <c r="G2" s="3"/>
      <c r="H2" s="2"/>
      <c r="I2" s="2"/>
      <c r="J2" s="2"/>
      <c r="K2" s="2"/>
      <c r="L2" s="2"/>
      <c r="M2" s="6"/>
      <c r="N2" s="2" t="s">
        <v>2</v>
      </c>
    </row>
    <row r="3" spans="1:16" ht="18" customHeight="1">
      <c r="A3" s="7" t="s">
        <v>3</v>
      </c>
      <c r="B3" s="8"/>
      <c r="C3" s="8"/>
      <c r="D3" s="8"/>
      <c r="E3" s="8"/>
      <c r="F3" s="8"/>
      <c r="G3" s="9"/>
      <c r="H3" s="7" t="s">
        <v>4</v>
      </c>
      <c r="I3" s="8"/>
      <c r="J3" s="8"/>
      <c r="K3" s="8"/>
      <c r="L3" s="8"/>
      <c r="M3" s="8"/>
      <c r="N3" s="9"/>
    </row>
    <row r="4" spans="1:16" ht="18" customHeight="1">
      <c r="A4" s="10" t="s">
        <v>5</v>
      </c>
      <c r="B4" s="11"/>
      <c r="C4" s="11"/>
      <c r="D4" s="12" t="s">
        <v>6</v>
      </c>
      <c r="E4" s="12" t="s">
        <v>7</v>
      </c>
      <c r="F4" s="11" t="s">
        <v>8</v>
      </c>
      <c r="G4" s="13"/>
      <c r="H4" s="10" t="s">
        <v>5</v>
      </c>
      <c r="I4" s="11"/>
      <c r="J4" s="11"/>
      <c r="K4" s="12" t="s">
        <v>6</v>
      </c>
      <c r="L4" s="12" t="s">
        <v>7</v>
      </c>
      <c r="M4" s="11" t="s">
        <v>8</v>
      </c>
      <c r="N4" s="13"/>
    </row>
    <row r="5" spans="1:16" ht="18" customHeight="1">
      <c r="A5" s="14" t="s">
        <v>9</v>
      </c>
      <c r="B5" s="15" t="s">
        <v>10</v>
      </c>
      <c r="C5" s="15" t="s">
        <v>11</v>
      </c>
      <c r="D5" s="16" t="s">
        <v>12</v>
      </c>
      <c r="E5" s="16" t="s">
        <v>13</v>
      </c>
      <c r="F5" s="17" t="s">
        <v>14</v>
      </c>
      <c r="G5" s="18" t="s">
        <v>15</v>
      </c>
      <c r="H5" s="14" t="s">
        <v>9</v>
      </c>
      <c r="I5" s="15" t="s">
        <v>10</v>
      </c>
      <c r="J5" s="15" t="s">
        <v>11</v>
      </c>
      <c r="K5" s="16" t="s">
        <v>12</v>
      </c>
      <c r="L5" s="16" t="s">
        <v>13</v>
      </c>
      <c r="M5" s="17" t="s">
        <v>14</v>
      </c>
      <c r="N5" s="18" t="s">
        <v>15</v>
      </c>
    </row>
    <row r="6" spans="1:16" s="25" customFormat="1" ht="20.25" customHeight="1">
      <c r="A6" s="19" t="s">
        <v>16</v>
      </c>
      <c r="B6" s="20"/>
      <c r="C6" s="20"/>
      <c r="D6" s="21">
        <f>SUM(D7+D23+D29+D32)</f>
        <v>1937648469</v>
      </c>
      <c r="E6" s="21">
        <f>SUM(E7+E23+E29+E32)</f>
        <v>1965379469</v>
      </c>
      <c r="F6" s="22">
        <f>SUM(E6-D6)</f>
        <v>27731000</v>
      </c>
      <c r="G6" s="23">
        <f>SUM(F6/D6)</f>
        <v>1.4311677501704773E-2</v>
      </c>
      <c r="H6" s="19" t="s">
        <v>17</v>
      </c>
      <c r="I6" s="20"/>
      <c r="J6" s="20"/>
      <c r="K6" s="21">
        <f>SUM(K7+K27+K31+K59+K56)</f>
        <v>1937648469</v>
      </c>
      <c r="L6" s="21">
        <f>SUM(L7+L27+L31+L59+L56)</f>
        <v>1965379469</v>
      </c>
      <c r="M6" s="21">
        <f>SUM(M7+M27+M31+M59+M56)</f>
        <v>27731000</v>
      </c>
      <c r="N6" s="23">
        <f>SUM(M6/K6)</f>
        <v>1.4311677501704773E-2</v>
      </c>
      <c r="O6" s="24"/>
      <c r="P6" s="24"/>
    </row>
    <row r="7" spans="1:16" ht="20.25" customHeight="1">
      <c r="A7" s="26" t="s">
        <v>18</v>
      </c>
      <c r="B7" s="27" t="s">
        <v>19</v>
      </c>
      <c r="C7" s="28"/>
      <c r="D7" s="29">
        <f>SUM(D8+D13)</f>
        <v>870301000</v>
      </c>
      <c r="E7" s="29">
        <f>SUM(E8+E13)</f>
        <v>898032000</v>
      </c>
      <c r="F7" s="29">
        <f>SUM(E7-D7)</f>
        <v>27731000</v>
      </c>
      <c r="G7" s="30">
        <f t="shared" ref="G7:G31" si="0">SUM(F7/D7)</f>
        <v>3.1863688539941926E-2</v>
      </c>
      <c r="H7" s="31" t="s">
        <v>20</v>
      </c>
      <c r="I7" s="32" t="s">
        <v>19</v>
      </c>
      <c r="J7" s="32"/>
      <c r="K7" s="33">
        <f>SUM(K8+K17+K20)</f>
        <v>236905490</v>
      </c>
      <c r="L7" s="33">
        <f>SUM(L8+L17+L20)</f>
        <v>245044790</v>
      </c>
      <c r="M7" s="34">
        <f>SUM(L7-K7)</f>
        <v>8139300</v>
      </c>
      <c r="N7" s="30">
        <f>SUM(M7/K7)</f>
        <v>3.4356738630244493E-2</v>
      </c>
    </row>
    <row r="8" spans="1:16" ht="20.25" customHeight="1">
      <c r="A8" s="35"/>
      <c r="B8" s="36" t="s">
        <v>18</v>
      </c>
      <c r="C8" s="37" t="s">
        <v>21</v>
      </c>
      <c r="D8" s="38">
        <f>SUM(D9:D10)</f>
        <v>283553000</v>
      </c>
      <c r="E8" s="38">
        <f>SUM(E9:E12)</f>
        <v>311284000</v>
      </c>
      <c r="F8" s="29">
        <f t="shared" ref="F8:F33" si="1">SUM(E8-D8)</f>
        <v>27731000</v>
      </c>
      <c r="G8" s="30">
        <f t="shared" si="0"/>
        <v>9.7798295204071198E-2</v>
      </c>
      <c r="H8" s="39"/>
      <c r="I8" s="40" t="s">
        <v>22</v>
      </c>
      <c r="J8" s="40" t="s">
        <v>23</v>
      </c>
      <c r="K8" s="41">
        <f>SUM(K9:K16)</f>
        <v>209036000</v>
      </c>
      <c r="L8" s="41">
        <f>SUM(L9:L16)</f>
        <v>217355300</v>
      </c>
      <c r="M8" s="34">
        <f>SUM(L8-K8)</f>
        <v>8319300</v>
      </c>
      <c r="N8" s="30">
        <f>SUM(M8/K8)</f>
        <v>3.9798407929734589E-2</v>
      </c>
    </row>
    <row r="9" spans="1:16" ht="20.25" customHeight="1">
      <c r="A9" s="42"/>
      <c r="B9" s="43"/>
      <c r="C9" s="44" t="s">
        <v>24</v>
      </c>
      <c r="D9" s="38">
        <v>241940000</v>
      </c>
      <c r="E9" s="38">
        <v>241940000</v>
      </c>
      <c r="F9" s="45">
        <f t="shared" si="1"/>
        <v>0</v>
      </c>
      <c r="G9" s="30">
        <f t="shared" si="0"/>
        <v>0</v>
      </c>
      <c r="H9" s="46"/>
      <c r="I9" s="47"/>
      <c r="J9" s="40" t="s">
        <v>25</v>
      </c>
      <c r="K9" s="38">
        <v>153696000</v>
      </c>
      <c r="L9" s="38">
        <v>153696000</v>
      </c>
      <c r="M9" s="34">
        <f>SUM(L9-K9)</f>
        <v>0</v>
      </c>
      <c r="N9" s="30">
        <f>SUM(M9/K9)</f>
        <v>0</v>
      </c>
    </row>
    <row r="10" spans="1:16" ht="20.25" customHeight="1">
      <c r="A10" s="48"/>
      <c r="B10" s="49"/>
      <c r="C10" s="44" t="s">
        <v>26</v>
      </c>
      <c r="D10" s="38">
        <v>41613000</v>
      </c>
      <c r="E10" s="38">
        <v>41613000</v>
      </c>
      <c r="F10" s="45">
        <f t="shared" si="1"/>
        <v>0</v>
      </c>
      <c r="G10" s="30">
        <f t="shared" si="0"/>
        <v>0</v>
      </c>
      <c r="H10" s="46"/>
      <c r="I10" s="50"/>
      <c r="J10" s="40" t="s">
        <v>27</v>
      </c>
      <c r="K10" s="38">
        <v>13250800</v>
      </c>
      <c r="L10" s="38">
        <v>13250800</v>
      </c>
      <c r="M10" s="34">
        <f>SUM(L10-K10)</f>
        <v>0</v>
      </c>
      <c r="N10" s="30">
        <f>SUM(M10/K10)</f>
        <v>0</v>
      </c>
    </row>
    <row r="11" spans="1:16" ht="20.25" customHeight="1">
      <c r="A11" s="48"/>
      <c r="B11" s="49"/>
      <c r="C11" s="44" t="s">
        <v>28</v>
      </c>
      <c r="D11" s="51">
        <v>0</v>
      </c>
      <c r="E11" s="38">
        <v>13865000</v>
      </c>
      <c r="F11" s="29">
        <f t="shared" si="1"/>
        <v>13865000</v>
      </c>
      <c r="G11" s="30">
        <v>1</v>
      </c>
      <c r="H11" s="46"/>
      <c r="I11" s="50"/>
      <c r="J11" s="52" t="s">
        <v>29</v>
      </c>
      <c r="K11" s="53">
        <v>0</v>
      </c>
      <c r="L11" s="54">
        <v>3139300</v>
      </c>
      <c r="M11" s="55">
        <f>L11</f>
        <v>3139300</v>
      </c>
      <c r="N11" s="30">
        <v>1</v>
      </c>
    </row>
    <row r="12" spans="1:16" ht="20.25" customHeight="1">
      <c r="A12" s="48"/>
      <c r="B12" s="49"/>
      <c r="C12" s="44" t="s">
        <v>30</v>
      </c>
      <c r="D12" s="51">
        <v>0</v>
      </c>
      <c r="E12" s="38">
        <v>13866000</v>
      </c>
      <c r="F12" s="29">
        <f t="shared" si="1"/>
        <v>13866000</v>
      </c>
      <c r="G12" s="30">
        <v>1</v>
      </c>
      <c r="H12" s="46"/>
      <c r="I12" s="50"/>
      <c r="J12" s="40" t="s">
        <v>31</v>
      </c>
      <c r="K12" s="38">
        <v>1640000</v>
      </c>
      <c r="L12" s="38">
        <v>1640000</v>
      </c>
      <c r="M12" s="34">
        <f>SUM(L12-K12)</f>
        <v>0</v>
      </c>
      <c r="N12" s="30">
        <f t="shared" ref="N12:N33" si="2">SUM(M12/K12)</f>
        <v>0</v>
      </c>
    </row>
    <row r="13" spans="1:16" ht="20.25" customHeight="1">
      <c r="A13" s="56"/>
      <c r="B13" s="44" t="s">
        <v>32</v>
      </c>
      <c r="C13" s="37" t="s">
        <v>21</v>
      </c>
      <c r="D13" s="38">
        <f>SUM(D14:D22)</f>
        <v>586748000</v>
      </c>
      <c r="E13" s="38">
        <f>SUM(E14:E22)</f>
        <v>586748000</v>
      </c>
      <c r="F13" s="45">
        <f t="shared" si="1"/>
        <v>0</v>
      </c>
      <c r="G13" s="30">
        <f t="shared" si="0"/>
        <v>0</v>
      </c>
      <c r="H13" s="46"/>
      <c r="I13" s="50"/>
      <c r="J13" s="40" t="s">
        <v>33</v>
      </c>
      <c r="K13" s="33">
        <v>9670000</v>
      </c>
      <c r="L13" s="33">
        <v>9670000</v>
      </c>
      <c r="M13" s="34">
        <f>SUM(L13-K13)</f>
        <v>0</v>
      </c>
      <c r="N13" s="30">
        <f t="shared" si="2"/>
        <v>0</v>
      </c>
    </row>
    <row r="14" spans="1:16" ht="18" customHeight="1">
      <c r="A14" s="42"/>
      <c r="B14" s="57" t="s">
        <v>34</v>
      </c>
      <c r="C14" s="36" t="s">
        <v>35</v>
      </c>
      <c r="D14" s="38">
        <v>104760000</v>
      </c>
      <c r="E14" s="38">
        <v>104760000</v>
      </c>
      <c r="F14" s="45">
        <f t="shared" si="1"/>
        <v>0</v>
      </c>
      <c r="G14" s="30">
        <f t="shared" si="0"/>
        <v>0</v>
      </c>
      <c r="H14" s="46"/>
      <c r="I14" s="50"/>
      <c r="J14" s="40" t="s">
        <v>36</v>
      </c>
      <c r="K14" s="33">
        <v>14854726</v>
      </c>
      <c r="L14" s="33">
        <f>'[1]세출 '!E45</f>
        <v>14854726</v>
      </c>
      <c r="M14" s="34">
        <f>SUM(L14-K14)</f>
        <v>0</v>
      </c>
      <c r="N14" s="30">
        <f t="shared" si="2"/>
        <v>0</v>
      </c>
    </row>
    <row r="15" spans="1:16" ht="18" customHeight="1">
      <c r="A15" s="42"/>
      <c r="B15" s="57"/>
      <c r="C15" s="58" t="s">
        <v>37</v>
      </c>
      <c r="D15" s="38">
        <v>77600000</v>
      </c>
      <c r="E15" s="38">
        <v>77600000</v>
      </c>
      <c r="F15" s="45">
        <f t="shared" si="1"/>
        <v>0</v>
      </c>
      <c r="G15" s="30">
        <f t="shared" si="0"/>
        <v>0</v>
      </c>
      <c r="H15" s="46"/>
      <c r="I15" s="59"/>
      <c r="J15" s="40" t="s">
        <v>38</v>
      </c>
      <c r="K15" s="33">
        <v>15298060</v>
      </c>
      <c r="L15" s="33">
        <v>15298060</v>
      </c>
      <c r="M15" s="34">
        <f t="shared" ref="M15:M26" si="3">SUM(L15-K15)</f>
        <v>0</v>
      </c>
      <c r="N15" s="30">
        <f t="shared" si="2"/>
        <v>0</v>
      </c>
    </row>
    <row r="16" spans="1:16" ht="18" customHeight="1">
      <c r="A16" s="42"/>
      <c r="B16" s="57"/>
      <c r="C16" s="58" t="s">
        <v>39</v>
      </c>
      <c r="D16" s="60">
        <v>77600000</v>
      </c>
      <c r="E16" s="60">
        <v>77600000</v>
      </c>
      <c r="F16" s="45">
        <f t="shared" si="1"/>
        <v>0</v>
      </c>
      <c r="G16" s="30">
        <f t="shared" si="0"/>
        <v>0</v>
      </c>
      <c r="H16" s="46"/>
      <c r="I16" s="59"/>
      <c r="J16" s="40" t="s">
        <v>40</v>
      </c>
      <c r="K16" s="33">
        <v>626414</v>
      </c>
      <c r="L16" s="33">
        <f>'[1]세출 '!E53</f>
        <v>5806414</v>
      </c>
      <c r="M16" s="34">
        <f t="shared" si="3"/>
        <v>5180000</v>
      </c>
      <c r="N16" s="30">
        <f t="shared" si="2"/>
        <v>8.2692915547864505</v>
      </c>
      <c r="O16" s="61"/>
    </row>
    <row r="17" spans="1:14" ht="18" customHeight="1">
      <c r="A17" s="42"/>
      <c r="B17" s="57"/>
      <c r="C17" s="58" t="s">
        <v>41</v>
      </c>
      <c r="D17" s="60">
        <v>29100000</v>
      </c>
      <c r="E17" s="60">
        <v>29100000</v>
      </c>
      <c r="F17" s="45">
        <f t="shared" si="1"/>
        <v>0</v>
      </c>
      <c r="G17" s="30">
        <f t="shared" si="0"/>
        <v>0</v>
      </c>
      <c r="H17" s="46"/>
      <c r="I17" s="44" t="s">
        <v>42</v>
      </c>
      <c r="J17" s="40" t="s">
        <v>21</v>
      </c>
      <c r="K17" s="41">
        <f>SUM(K18:K19)</f>
        <v>560000</v>
      </c>
      <c r="L17" s="41">
        <f>SUM(L18:L19)</f>
        <v>560000</v>
      </c>
      <c r="M17" s="34">
        <f t="shared" si="3"/>
        <v>0</v>
      </c>
      <c r="N17" s="30">
        <f t="shared" si="2"/>
        <v>0</v>
      </c>
    </row>
    <row r="18" spans="1:14" ht="18" customHeight="1">
      <c r="A18" s="42"/>
      <c r="B18" s="57"/>
      <c r="C18" s="36" t="s">
        <v>43</v>
      </c>
      <c r="D18" s="38">
        <v>67900000</v>
      </c>
      <c r="E18" s="38">
        <v>67900000</v>
      </c>
      <c r="F18" s="45">
        <f t="shared" si="1"/>
        <v>0</v>
      </c>
      <c r="G18" s="30">
        <f t="shared" si="0"/>
        <v>0</v>
      </c>
      <c r="H18" s="46"/>
      <c r="I18" s="62"/>
      <c r="J18" s="40" t="s">
        <v>24</v>
      </c>
      <c r="K18" s="33">
        <v>360000</v>
      </c>
      <c r="L18" s="33">
        <v>360000</v>
      </c>
      <c r="M18" s="34">
        <f t="shared" si="3"/>
        <v>0</v>
      </c>
      <c r="N18" s="30">
        <f t="shared" si="2"/>
        <v>0</v>
      </c>
    </row>
    <row r="19" spans="1:14" ht="18" customHeight="1">
      <c r="A19" s="42"/>
      <c r="B19" s="63" t="s">
        <v>44</v>
      </c>
      <c r="C19" s="44" t="s">
        <v>45</v>
      </c>
      <c r="D19" s="38">
        <v>62848000</v>
      </c>
      <c r="E19" s="38">
        <v>62848000</v>
      </c>
      <c r="F19" s="45">
        <f t="shared" si="1"/>
        <v>0</v>
      </c>
      <c r="G19" s="30">
        <f t="shared" si="0"/>
        <v>0</v>
      </c>
      <c r="H19" s="46"/>
      <c r="I19" s="64"/>
      <c r="J19" s="40" t="s">
        <v>46</v>
      </c>
      <c r="K19" s="33">
        <v>200000</v>
      </c>
      <c r="L19" s="33">
        <v>200000</v>
      </c>
      <c r="M19" s="34">
        <f t="shared" si="3"/>
        <v>0</v>
      </c>
      <c r="N19" s="30">
        <f t="shared" si="2"/>
        <v>0</v>
      </c>
    </row>
    <row r="20" spans="1:14" ht="18" customHeight="1">
      <c r="A20" s="42"/>
      <c r="B20" s="65"/>
      <c r="C20" s="66" t="s">
        <v>47</v>
      </c>
      <c r="D20" s="38">
        <v>137480000</v>
      </c>
      <c r="E20" s="38">
        <v>137480000</v>
      </c>
      <c r="F20" s="45">
        <f t="shared" si="1"/>
        <v>0</v>
      </c>
      <c r="G20" s="30">
        <f>SUM(F29/D20)</f>
        <v>0</v>
      </c>
      <c r="H20" s="46"/>
      <c r="I20" s="44" t="s">
        <v>48</v>
      </c>
      <c r="J20" s="40" t="s">
        <v>21</v>
      </c>
      <c r="K20" s="41">
        <f>SUM(K21:K26)</f>
        <v>27309490</v>
      </c>
      <c r="L20" s="41">
        <f>SUM(L21:L26)</f>
        <v>27129490</v>
      </c>
      <c r="M20" s="34">
        <f t="shared" si="3"/>
        <v>-180000</v>
      </c>
      <c r="N20" s="30">
        <f t="shared" si="2"/>
        <v>-6.5911153961498367E-3</v>
      </c>
    </row>
    <row r="21" spans="1:14" ht="18" customHeight="1">
      <c r="A21" s="42"/>
      <c r="B21" s="65"/>
      <c r="C21" s="36" t="s">
        <v>49</v>
      </c>
      <c r="D21" s="38">
        <v>19640000</v>
      </c>
      <c r="E21" s="38">
        <v>19640000</v>
      </c>
      <c r="F21" s="45">
        <f t="shared" si="1"/>
        <v>0</v>
      </c>
      <c r="G21" s="30">
        <f>SUM(F30/D21)</f>
        <v>0</v>
      </c>
      <c r="H21" s="46"/>
      <c r="I21" s="67"/>
      <c r="J21" s="40" t="s">
        <v>50</v>
      </c>
      <c r="K21" s="33">
        <v>1128000</v>
      </c>
      <c r="L21" s="33">
        <f>'[1]세출 '!E63</f>
        <v>1309600</v>
      </c>
      <c r="M21" s="34">
        <f t="shared" si="3"/>
        <v>181600</v>
      </c>
      <c r="N21" s="30">
        <f t="shared" si="2"/>
        <v>0.16099290780141845</v>
      </c>
    </row>
    <row r="22" spans="1:14" ht="18" customHeight="1">
      <c r="A22" s="42"/>
      <c r="B22" s="65"/>
      <c r="C22" s="36" t="s">
        <v>51</v>
      </c>
      <c r="D22" s="38">
        <v>9820000</v>
      </c>
      <c r="E22" s="38">
        <v>9820000</v>
      </c>
      <c r="F22" s="45">
        <f t="shared" si="1"/>
        <v>0</v>
      </c>
      <c r="G22" s="30">
        <f>SUM(F31/D22)</f>
        <v>0</v>
      </c>
      <c r="H22" s="46"/>
      <c r="I22" s="68"/>
      <c r="J22" s="69" t="s">
        <v>52</v>
      </c>
      <c r="K22" s="33">
        <v>15585620</v>
      </c>
      <c r="L22" s="33">
        <f>'[1]세출 '!E66</f>
        <v>15848080</v>
      </c>
      <c r="M22" s="34">
        <f t="shared" si="3"/>
        <v>262460</v>
      </c>
      <c r="N22" s="30">
        <f t="shared" si="2"/>
        <v>1.6839881891127846E-2</v>
      </c>
    </row>
    <row r="23" spans="1:14" ht="20.25" customHeight="1">
      <c r="A23" s="26" t="s">
        <v>53</v>
      </c>
      <c r="B23" s="27" t="s">
        <v>19</v>
      </c>
      <c r="C23" s="28"/>
      <c r="D23" s="38">
        <f>SUM(D24)</f>
        <v>980551589</v>
      </c>
      <c r="E23" s="38">
        <f>SUM(E24)</f>
        <v>980551589</v>
      </c>
      <c r="F23" s="45">
        <f t="shared" si="1"/>
        <v>0</v>
      </c>
      <c r="G23" s="30">
        <f t="shared" si="0"/>
        <v>0</v>
      </c>
      <c r="H23" s="46"/>
      <c r="I23" s="59"/>
      <c r="J23" s="40" t="s">
        <v>54</v>
      </c>
      <c r="K23" s="38">
        <v>2700000</v>
      </c>
      <c r="L23" s="38">
        <v>2700000</v>
      </c>
      <c r="M23" s="34">
        <f t="shared" si="3"/>
        <v>0</v>
      </c>
      <c r="N23" s="30">
        <f t="shared" si="2"/>
        <v>0</v>
      </c>
    </row>
    <row r="24" spans="1:14" ht="17.25" customHeight="1">
      <c r="A24" s="42"/>
      <c r="B24" s="70" t="s">
        <v>55</v>
      </c>
      <c r="C24" s="37" t="s">
        <v>21</v>
      </c>
      <c r="D24" s="38">
        <f>SUM(D25:D28)</f>
        <v>980551589</v>
      </c>
      <c r="E24" s="38">
        <f>SUM(E25:E28)</f>
        <v>980551589</v>
      </c>
      <c r="F24" s="34">
        <f t="shared" si="1"/>
        <v>0</v>
      </c>
      <c r="G24" s="30">
        <f t="shared" si="0"/>
        <v>0</v>
      </c>
      <c r="H24" s="46"/>
      <c r="I24" s="59"/>
      <c r="J24" s="40" t="s">
        <v>56</v>
      </c>
      <c r="K24" s="38">
        <v>5685870</v>
      </c>
      <c r="L24" s="38">
        <f>'[1]세출 '!E88</f>
        <v>5275810</v>
      </c>
      <c r="M24" s="34">
        <f t="shared" si="3"/>
        <v>-410060</v>
      </c>
      <c r="N24" s="30">
        <f t="shared" si="2"/>
        <v>-7.2119130405725068E-2</v>
      </c>
    </row>
    <row r="25" spans="1:14" ht="17.25" customHeight="1">
      <c r="A25" s="42"/>
      <c r="B25" s="71"/>
      <c r="C25" s="44" t="s">
        <v>45</v>
      </c>
      <c r="D25" s="72">
        <v>416827381</v>
      </c>
      <c r="E25" s="72">
        <v>416827381</v>
      </c>
      <c r="F25" s="34">
        <f t="shared" si="1"/>
        <v>0</v>
      </c>
      <c r="G25" s="30">
        <f t="shared" si="0"/>
        <v>0</v>
      </c>
      <c r="H25" s="46"/>
      <c r="I25" s="59"/>
      <c r="J25" s="40" t="s">
        <v>57</v>
      </c>
      <c r="K25" s="73">
        <v>1610000</v>
      </c>
      <c r="L25" s="73">
        <f>'[1]세출 '!E96</f>
        <v>1396000</v>
      </c>
      <c r="M25" s="34">
        <f t="shared" si="3"/>
        <v>-214000</v>
      </c>
      <c r="N25" s="30">
        <f t="shared" si="2"/>
        <v>-0.13291925465838508</v>
      </c>
    </row>
    <row r="26" spans="1:14" ht="17.25" customHeight="1">
      <c r="A26" s="42"/>
      <c r="B26" s="71"/>
      <c r="C26" s="66" t="s">
        <v>58</v>
      </c>
      <c r="D26" s="38">
        <v>554324208</v>
      </c>
      <c r="E26" s="38">
        <v>554324208</v>
      </c>
      <c r="F26" s="34">
        <f t="shared" si="1"/>
        <v>0</v>
      </c>
      <c r="G26" s="30">
        <f t="shared" si="0"/>
        <v>0</v>
      </c>
      <c r="H26" s="46"/>
      <c r="I26" s="74"/>
      <c r="J26" s="40" t="s">
        <v>59</v>
      </c>
      <c r="K26" s="75">
        <v>600000</v>
      </c>
      <c r="L26" s="75">
        <v>600000</v>
      </c>
      <c r="M26" s="34">
        <f t="shared" si="3"/>
        <v>0</v>
      </c>
      <c r="N26" s="30">
        <f t="shared" si="2"/>
        <v>0</v>
      </c>
    </row>
    <row r="27" spans="1:14" ht="17.25" customHeight="1">
      <c r="A27" s="42"/>
      <c r="B27" s="71"/>
      <c r="C27" s="44" t="s">
        <v>49</v>
      </c>
      <c r="D27" s="38">
        <v>6900000</v>
      </c>
      <c r="E27" s="38">
        <v>6900000</v>
      </c>
      <c r="F27" s="34">
        <f t="shared" si="1"/>
        <v>0</v>
      </c>
      <c r="G27" s="30">
        <f t="shared" si="0"/>
        <v>0</v>
      </c>
      <c r="H27" s="76" t="s">
        <v>60</v>
      </c>
      <c r="I27" s="77" t="s">
        <v>19</v>
      </c>
      <c r="J27" s="78"/>
      <c r="K27" s="41">
        <f>SUM(K28:K30)</f>
        <v>2246000</v>
      </c>
      <c r="L27" s="41">
        <f>SUM(L28:L30)</f>
        <v>2346000</v>
      </c>
      <c r="M27" s="34">
        <f>SUM(L27-K27)</f>
        <v>100000</v>
      </c>
      <c r="N27" s="30">
        <f t="shared" si="2"/>
        <v>4.4523597506678537E-2</v>
      </c>
    </row>
    <row r="28" spans="1:14" ht="17.25" customHeight="1">
      <c r="A28" s="42"/>
      <c r="B28" s="71"/>
      <c r="C28" s="79" t="s">
        <v>51</v>
      </c>
      <c r="D28" s="80">
        <v>2500000</v>
      </c>
      <c r="E28" s="80">
        <v>2500000</v>
      </c>
      <c r="F28" s="81">
        <f t="shared" si="1"/>
        <v>0</v>
      </c>
      <c r="G28" s="30">
        <f t="shared" si="0"/>
        <v>0</v>
      </c>
      <c r="H28" s="82"/>
      <c r="I28" s="40" t="s">
        <v>61</v>
      </c>
      <c r="J28" s="40" t="s">
        <v>61</v>
      </c>
      <c r="K28" s="41">
        <v>550000</v>
      </c>
      <c r="L28" s="41">
        <v>550000</v>
      </c>
      <c r="M28" s="34">
        <f>SUM(L28-K28)</f>
        <v>0</v>
      </c>
      <c r="N28" s="30">
        <f t="shared" si="2"/>
        <v>0</v>
      </c>
    </row>
    <row r="29" spans="1:14" ht="17.25" customHeight="1">
      <c r="A29" s="83" t="s">
        <v>62</v>
      </c>
      <c r="B29" s="84" t="s">
        <v>19</v>
      </c>
      <c r="C29" s="85"/>
      <c r="D29" s="38">
        <f>D30+D31</f>
        <v>86775880</v>
      </c>
      <c r="E29" s="38">
        <f>E30+E31</f>
        <v>86775880</v>
      </c>
      <c r="F29" s="81">
        <f t="shared" si="1"/>
        <v>0</v>
      </c>
      <c r="G29" s="30">
        <f t="shared" si="0"/>
        <v>0</v>
      </c>
      <c r="H29" s="46"/>
      <c r="I29" s="47"/>
      <c r="J29" s="40" t="s">
        <v>63</v>
      </c>
      <c r="K29" s="33">
        <v>700000</v>
      </c>
      <c r="L29" s="33">
        <f>'[1]세출 '!E111</f>
        <v>800000</v>
      </c>
      <c r="M29" s="34">
        <f>SUM(L29-K29)</f>
        <v>100000</v>
      </c>
      <c r="N29" s="30">
        <f t="shared" si="2"/>
        <v>0.14285714285714285</v>
      </c>
    </row>
    <row r="30" spans="1:14" ht="17.25" customHeight="1">
      <c r="A30" s="86"/>
      <c r="B30" s="87" t="s">
        <v>62</v>
      </c>
      <c r="C30" s="63" t="s">
        <v>64</v>
      </c>
      <c r="D30" s="54">
        <v>86763309</v>
      </c>
      <c r="E30" s="54">
        <f>D30</f>
        <v>86763309</v>
      </c>
      <c r="F30" s="81">
        <f t="shared" si="1"/>
        <v>0</v>
      </c>
      <c r="G30" s="30">
        <f t="shared" si="0"/>
        <v>0</v>
      </c>
      <c r="H30" s="46"/>
      <c r="I30" s="88"/>
      <c r="J30" s="40" t="s">
        <v>65</v>
      </c>
      <c r="K30" s="89">
        <v>996000</v>
      </c>
      <c r="L30" s="89">
        <v>996000</v>
      </c>
      <c r="M30" s="81">
        <f>SUM(L30-K30)</f>
        <v>0</v>
      </c>
      <c r="N30" s="30">
        <f t="shared" si="2"/>
        <v>0</v>
      </c>
    </row>
    <row r="31" spans="1:14" ht="21">
      <c r="A31" s="90"/>
      <c r="B31" s="91"/>
      <c r="C31" s="44" t="s">
        <v>66</v>
      </c>
      <c r="D31" s="38">
        <v>12571</v>
      </c>
      <c r="E31" s="38">
        <f>D31</f>
        <v>12571</v>
      </c>
      <c r="F31" s="34">
        <f t="shared" si="1"/>
        <v>0</v>
      </c>
      <c r="G31" s="30">
        <f t="shared" si="0"/>
        <v>0</v>
      </c>
      <c r="H31" s="92" t="s">
        <v>67</v>
      </c>
      <c r="I31" s="93" t="s">
        <v>19</v>
      </c>
      <c r="J31" s="94"/>
      <c r="K31" s="95">
        <f>SUM(K32+K43+K50+K48+K54)</f>
        <v>1598683636</v>
      </c>
      <c r="L31" s="95">
        <f>SUM(L32+L43+L50+L48+L54)</f>
        <v>1618175336</v>
      </c>
      <c r="M31" s="34">
        <f>SUM(L31-K31)</f>
        <v>19491700</v>
      </c>
      <c r="N31" s="96">
        <f t="shared" si="2"/>
        <v>1.2192343476267371E-2</v>
      </c>
    </row>
    <row r="32" spans="1:14" ht="17.25" customHeight="1">
      <c r="A32" s="97" t="s">
        <v>68</v>
      </c>
      <c r="B32" s="98" t="s">
        <v>19</v>
      </c>
      <c r="C32" s="99"/>
      <c r="D32" s="72">
        <v>20000</v>
      </c>
      <c r="E32" s="72">
        <v>20000</v>
      </c>
      <c r="F32" s="100">
        <f t="shared" si="1"/>
        <v>0</v>
      </c>
      <c r="G32" s="101">
        <f>SUM(F32/D32)</f>
        <v>0</v>
      </c>
      <c r="H32" s="102"/>
      <c r="I32" s="44" t="s">
        <v>69</v>
      </c>
      <c r="J32" s="40" t="s">
        <v>21</v>
      </c>
      <c r="K32" s="33">
        <f>SUM(K33:K42)</f>
        <v>356960000</v>
      </c>
      <c r="L32" s="33">
        <f>SUM(L33:L42)</f>
        <v>356960000</v>
      </c>
      <c r="M32" s="45">
        <v>0</v>
      </c>
      <c r="N32" s="30">
        <f t="shared" si="2"/>
        <v>0</v>
      </c>
    </row>
    <row r="33" spans="1:14" ht="21" customHeight="1" thickBot="1">
      <c r="A33" s="103"/>
      <c r="B33" s="104" t="s">
        <v>68</v>
      </c>
      <c r="C33" s="105" t="s">
        <v>70</v>
      </c>
      <c r="D33" s="106">
        <v>20000</v>
      </c>
      <c r="E33" s="106">
        <v>20000</v>
      </c>
      <c r="F33" s="107">
        <f t="shared" si="1"/>
        <v>0</v>
      </c>
      <c r="G33" s="108">
        <f>SUM(F33/D33)</f>
        <v>0</v>
      </c>
      <c r="H33" s="109"/>
      <c r="I33" s="110"/>
      <c r="J33" s="111" t="s">
        <v>35</v>
      </c>
      <c r="K33" s="112">
        <v>104760000</v>
      </c>
      <c r="L33" s="112">
        <v>104760000</v>
      </c>
      <c r="M33" s="113">
        <v>0</v>
      </c>
      <c r="N33" s="114">
        <f t="shared" si="2"/>
        <v>0</v>
      </c>
    </row>
    <row r="34" spans="1:14" ht="19.7" customHeight="1">
      <c r="A34" s="1" t="s">
        <v>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8.75" customHeight="1" thickBot="1">
      <c r="A35" s="2" t="s">
        <v>71</v>
      </c>
      <c r="B35" s="2"/>
      <c r="C35" s="2"/>
      <c r="D35" s="3"/>
      <c r="E35" s="3"/>
      <c r="F35" s="5"/>
      <c r="G35" s="3"/>
      <c r="H35" s="115"/>
      <c r="I35" s="43"/>
      <c r="J35" s="116"/>
      <c r="K35" s="117"/>
      <c r="L35" s="117"/>
      <c r="M35" s="118"/>
      <c r="N35" s="2" t="s">
        <v>2</v>
      </c>
    </row>
    <row r="36" spans="1:14" ht="14.25" customHeight="1">
      <c r="A36" s="7" t="s">
        <v>3</v>
      </c>
      <c r="B36" s="8"/>
      <c r="C36" s="8"/>
      <c r="D36" s="8"/>
      <c r="E36" s="8"/>
      <c r="F36" s="8"/>
      <c r="G36" s="9"/>
      <c r="H36" s="7" t="s">
        <v>4</v>
      </c>
      <c r="I36" s="8"/>
      <c r="J36" s="8"/>
      <c r="K36" s="8"/>
      <c r="L36" s="8"/>
      <c r="M36" s="8"/>
      <c r="N36" s="9"/>
    </row>
    <row r="37" spans="1:14" ht="14.25" customHeight="1">
      <c r="A37" s="10" t="s">
        <v>5</v>
      </c>
      <c r="B37" s="11"/>
      <c r="C37" s="11"/>
      <c r="D37" s="12" t="s">
        <v>6</v>
      </c>
      <c r="E37" s="12" t="s">
        <v>7</v>
      </c>
      <c r="F37" s="11" t="s">
        <v>8</v>
      </c>
      <c r="G37" s="13"/>
      <c r="H37" s="10" t="s">
        <v>5</v>
      </c>
      <c r="I37" s="11"/>
      <c r="J37" s="11"/>
      <c r="K37" s="12" t="s">
        <v>6</v>
      </c>
      <c r="L37" s="12" t="s">
        <v>7</v>
      </c>
      <c r="M37" s="11" t="s">
        <v>8</v>
      </c>
      <c r="N37" s="13"/>
    </row>
    <row r="38" spans="1:14" ht="14.25" customHeight="1">
      <c r="A38" s="14" t="s">
        <v>9</v>
      </c>
      <c r="B38" s="15" t="s">
        <v>10</v>
      </c>
      <c r="C38" s="15" t="s">
        <v>11</v>
      </c>
      <c r="D38" s="16" t="s">
        <v>12</v>
      </c>
      <c r="E38" s="16" t="s">
        <v>13</v>
      </c>
      <c r="F38" s="17" t="s">
        <v>14</v>
      </c>
      <c r="G38" s="18" t="s">
        <v>15</v>
      </c>
      <c r="H38" s="14" t="s">
        <v>9</v>
      </c>
      <c r="I38" s="15" t="s">
        <v>10</v>
      </c>
      <c r="J38" s="15" t="s">
        <v>11</v>
      </c>
      <c r="K38" s="16" t="s">
        <v>12</v>
      </c>
      <c r="L38" s="16" t="s">
        <v>13</v>
      </c>
      <c r="M38" s="17" t="s">
        <v>14</v>
      </c>
      <c r="N38" s="18" t="s">
        <v>15</v>
      </c>
    </row>
    <row r="39" spans="1:14" s="125" customFormat="1" ht="14.25" customHeight="1">
      <c r="A39" s="119"/>
      <c r="B39" s="120"/>
      <c r="C39" s="120"/>
      <c r="D39" s="121"/>
      <c r="E39" s="121"/>
      <c r="F39" s="122"/>
      <c r="G39" s="123"/>
      <c r="H39" s="124"/>
      <c r="I39" s="49"/>
      <c r="J39" s="58" t="s">
        <v>37</v>
      </c>
      <c r="K39" s="38">
        <v>77600000</v>
      </c>
      <c r="L39" s="38">
        <v>77600000</v>
      </c>
      <c r="M39" s="45">
        <v>0</v>
      </c>
      <c r="N39" s="30">
        <f t="shared" ref="N39:N58" si="4">SUM(M39/K39)</f>
        <v>0</v>
      </c>
    </row>
    <row r="40" spans="1:14" s="125" customFormat="1">
      <c r="A40" s="126"/>
      <c r="B40" s="127"/>
      <c r="C40" s="127"/>
      <c r="D40" s="127"/>
      <c r="E40" s="127"/>
      <c r="F40" s="127"/>
      <c r="G40" s="128"/>
      <c r="H40" s="129"/>
      <c r="I40" s="49"/>
      <c r="J40" s="58" t="s">
        <v>39</v>
      </c>
      <c r="K40" s="60">
        <v>77600000</v>
      </c>
      <c r="L40" s="60">
        <v>77600000</v>
      </c>
      <c r="M40" s="45">
        <v>0</v>
      </c>
      <c r="N40" s="30">
        <f t="shared" si="4"/>
        <v>0</v>
      </c>
    </row>
    <row r="41" spans="1:14">
      <c r="A41" s="130"/>
      <c r="B41" s="91"/>
      <c r="C41" s="91"/>
      <c r="D41" s="131"/>
      <c r="E41" s="131"/>
      <c r="F41" s="132"/>
      <c r="G41" s="133"/>
      <c r="H41" s="129"/>
      <c r="I41" s="49"/>
      <c r="J41" s="58" t="s">
        <v>72</v>
      </c>
      <c r="K41" s="60">
        <v>29100000</v>
      </c>
      <c r="L41" s="60">
        <v>29100000</v>
      </c>
      <c r="M41" s="45">
        <v>0</v>
      </c>
      <c r="N41" s="30">
        <f t="shared" si="4"/>
        <v>0</v>
      </c>
    </row>
    <row r="42" spans="1:14">
      <c r="A42" s="130"/>
      <c r="B42" s="91"/>
      <c r="C42" s="44"/>
      <c r="D42" s="29"/>
      <c r="E42" s="29"/>
      <c r="F42" s="34"/>
      <c r="G42" s="30"/>
      <c r="H42" s="129"/>
      <c r="I42" s="49"/>
      <c r="J42" s="36" t="s">
        <v>43</v>
      </c>
      <c r="K42" s="38">
        <v>67900000</v>
      </c>
      <c r="L42" s="38">
        <v>67900000</v>
      </c>
      <c r="M42" s="45">
        <v>0</v>
      </c>
      <c r="N42" s="30">
        <f t="shared" si="4"/>
        <v>0</v>
      </c>
    </row>
    <row r="43" spans="1:14" ht="18.600000000000001" customHeight="1">
      <c r="A43" s="130"/>
      <c r="B43" s="91"/>
      <c r="C43" s="134"/>
      <c r="D43" s="135"/>
      <c r="E43" s="135"/>
      <c r="F43" s="34"/>
      <c r="G43" s="30"/>
      <c r="H43" s="136"/>
      <c r="I43" s="40" t="s">
        <v>55</v>
      </c>
      <c r="J43" s="40" t="s">
        <v>21</v>
      </c>
      <c r="K43" s="33">
        <f>SUM(K44:K47)</f>
        <v>1193190176</v>
      </c>
      <c r="L43" s="33">
        <f>SUM(L44:L47)</f>
        <v>1212601876</v>
      </c>
      <c r="M43" s="34">
        <f>SUM(L43-K43)</f>
        <v>19411700</v>
      </c>
      <c r="N43" s="30">
        <f t="shared" si="4"/>
        <v>1.6268739376546795E-2</v>
      </c>
    </row>
    <row r="44" spans="1:14" ht="18.600000000000001" customHeight="1">
      <c r="A44" s="130"/>
      <c r="B44" s="91"/>
      <c r="C44" s="134"/>
      <c r="D44" s="135"/>
      <c r="E44" s="135"/>
      <c r="F44" s="34"/>
      <c r="G44" s="30"/>
      <c r="H44" s="137"/>
      <c r="I44" s="138"/>
      <c r="J44" s="40" t="s">
        <v>73</v>
      </c>
      <c r="K44" s="139">
        <v>460944748</v>
      </c>
      <c r="L44" s="139">
        <v>480356448</v>
      </c>
      <c r="M44" s="34">
        <f>SUM(L44-K44)</f>
        <v>19411700</v>
      </c>
      <c r="N44" s="30">
        <f t="shared" si="4"/>
        <v>4.2112856441527347E-2</v>
      </c>
    </row>
    <row r="45" spans="1:14">
      <c r="A45" s="130"/>
      <c r="B45" s="91"/>
      <c r="C45" s="91"/>
      <c r="D45" s="131"/>
      <c r="E45" s="131"/>
      <c r="F45" s="132"/>
      <c r="G45" s="133"/>
      <c r="H45" s="140"/>
      <c r="I45" s="141"/>
      <c r="J45" s="40" t="s">
        <v>74</v>
      </c>
      <c r="K45" s="139">
        <v>693312321</v>
      </c>
      <c r="L45" s="139">
        <v>693312321</v>
      </c>
      <c r="M45" s="34">
        <f>SUM(L45-K45)</f>
        <v>0</v>
      </c>
      <c r="N45" s="30">
        <f t="shared" si="4"/>
        <v>0</v>
      </c>
    </row>
    <row r="46" spans="1:14">
      <c r="A46" s="130"/>
      <c r="B46" s="91"/>
      <c r="C46" s="91"/>
      <c r="D46" s="131"/>
      <c r="E46" s="131"/>
      <c r="F46" s="132"/>
      <c r="G46" s="133"/>
      <c r="H46" s="140"/>
      <c r="I46" s="142"/>
      <c r="J46" s="143" t="s">
        <v>49</v>
      </c>
      <c r="K46" s="139">
        <v>26540000</v>
      </c>
      <c r="L46" s="139">
        <v>26540000</v>
      </c>
      <c r="M46" s="34">
        <f>SUM(L46-K46)</f>
        <v>0</v>
      </c>
      <c r="N46" s="30">
        <f t="shared" si="4"/>
        <v>0</v>
      </c>
    </row>
    <row r="47" spans="1:14">
      <c r="A47" s="144"/>
      <c r="B47" s="145"/>
      <c r="C47" s="145"/>
      <c r="D47" s="145"/>
      <c r="E47" s="145"/>
      <c r="F47" s="146"/>
      <c r="G47" s="147"/>
      <c r="H47" s="140"/>
      <c r="I47" s="148"/>
      <c r="J47" s="40" t="s">
        <v>51</v>
      </c>
      <c r="K47" s="139">
        <v>12393107</v>
      </c>
      <c r="L47" s="139">
        <v>12393107</v>
      </c>
      <c r="M47" s="34">
        <f>SUM(L47-K47)</f>
        <v>0</v>
      </c>
      <c r="N47" s="30">
        <f t="shared" si="4"/>
        <v>0</v>
      </c>
    </row>
    <row r="48" spans="1:14" ht="18.600000000000001" customHeight="1">
      <c r="A48" s="149"/>
      <c r="B48" s="145"/>
      <c r="C48" s="150"/>
      <c r="D48" s="145"/>
      <c r="E48" s="145"/>
      <c r="F48" s="146"/>
      <c r="G48" s="147"/>
      <c r="H48" s="151"/>
      <c r="I48" s="40" t="s">
        <v>75</v>
      </c>
      <c r="J48" s="40" t="s">
        <v>21</v>
      </c>
      <c r="K48" s="33">
        <f>SUM(K49:K49)</f>
        <v>4131950</v>
      </c>
      <c r="L48" s="33">
        <f>SUM(L49:L49)</f>
        <v>4131950</v>
      </c>
      <c r="M48" s="152">
        <v>0</v>
      </c>
      <c r="N48" s="30">
        <f t="shared" si="4"/>
        <v>0</v>
      </c>
    </row>
    <row r="49" spans="1:14" ht="18.600000000000001" customHeight="1">
      <c r="A49" s="153"/>
      <c r="B49" s="37"/>
      <c r="C49" s="154"/>
      <c r="D49" s="38"/>
      <c r="E49" s="38"/>
      <c r="F49" s="34"/>
      <c r="G49" s="30"/>
      <c r="H49" s="102"/>
      <c r="I49" s="67"/>
      <c r="J49" s="37" t="s">
        <v>76</v>
      </c>
      <c r="K49" s="155">
        <v>4131950</v>
      </c>
      <c r="L49" s="155">
        <f>K49</f>
        <v>4131950</v>
      </c>
      <c r="M49" s="51">
        <v>0</v>
      </c>
      <c r="N49" s="30">
        <f t="shared" si="4"/>
        <v>0</v>
      </c>
    </row>
    <row r="50" spans="1:14" ht="18" customHeight="1">
      <c r="A50" s="156"/>
      <c r="B50" s="157"/>
      <c r="C50" s="157"/>
      <c r="D50" s="158"/>
      <c r="E50" s="38"/>
      <c r="F50" s="159"/>
      <c r="G50" s="160"/>
      <c r="H50" s="102"/>
      <c r="I50" s="69" t="s">
        <v>77</v>
      </c>
      <c r="J50" s="40" t="s">
        <v>21</v>
      </c>
      <c r="K50" s="33">
        <f>SUM(K51:K53)</f>
        <v>2788510</v>
      </c>
      <c r="L50" s="33">
        <f>SUM(L51:L53)</f>
        <v>2868510</v>
      </c>
      <c r="M50" s="100">
        <f>SUM(L50-K50)</f>
        <v>80000</v>
      </c>
      <c r="N50" s="30">
        <f t="shared" si="4"/>
        <v>2.8689156574658151E-2</v>
      </c>
    </row>
    <row r="51" spans="1:14" ht="21" customHeight="1">
      <c r="A51" s="156"/>
      <c r="B51" s="157"/>
      <c r="C51" s="157"/>
      <c r="D51" s="158"/>
      <c r="E51" s="158"/>
      <c r="F51" s="161"/>
      <c r="G51" s="162"/>
      <c r="H51" s="151"/>
      <c r="I51" s="138"/>
      <c r="J51" s="40" t="s">
        <v>78</v>
      </c>
      <c r="K51" s="139">
        <v>496050</v>
      </c>
      <c r="L51" s="139">
        <v>496050</v>
      </c>
      <c r="M51" s="51">
        <v>0</v>
      </c>
      <c r="N51" s="30">
        <f t="shared" si="4"/>
        <v>0</v>
      </c>
    </row>
    <row r="52" spans="1:14" ht="21" customHeight="1">
      <c r="A52" s="156"/>
      <c r="B52" s="157"/>
      <c r="C52" s="157"/>
      <c r="D52" s="158"/>
      <c r="E52" s="158"/>
      <c r="F52" s="161"/>
      <c r="G52" s="162"/>
      <c r="H52" s="163"/>
      <c r="I52" s="141"/>
      <c r="J52" s="40" t="s">
        <v>79</v>
      </c>
      <c r="K52" s="139">
        <v>698000</v>
      </c>
      <c r="L52" s="139">
        <v>778000</v>
      </c>
      <c r="M52" s="34">
        <f>SUM(L52-K52)</f>
        <v>80000</v>
      </c>
      <c r="N52" s="30">
        <f t="shared" si="4"/>
        <v>0.11461318051575932</v>
      </c>
    </row>
    <row r="53" spans="1:14" ht="21" customHeight="1">
      <c r="A53" s="156"/>
      <c r="B53" s="157"/>
      <c r="C53" s="157"/>
      <c r="D53" s="158"/>
      <c r="E53" s="158"/>
      <c r="F53" s="161"/>
      <c r="G53" s="162"/>
      <c r="H53" s="102"/>
      <c r="I53" s="164"/>
      <c r="J53" s="40" t="s">
        <v>80</v>
      </c>
      <c r="K53" s="139">
        <v>1594460</v>
      </c>
      <c r="L53" s="139">
        <v>1594460</v>
      </c>
      <c r="M53" s="34">
        <f>SUM(L53-K53)</f>
        <v>0</v>
      </c>
      <c r="N53" s="30">
        <f t="shared" si="4"/>
        <v>0</v>
      </c>
    </row>
    <row r="54" spans="1:14" ht="21">
      <c r="A54" s="156"/>
      <c r="B54" s="157"/>
      <c r="C54" s="157"/>
      <c r="D54" s="158"/>
      <c r="E54" s="158"/>
      <c r="F54" s="161"/>
      <c r="G54" s="162"/>
      <c r="H54" s="165"/>
      <c r="I54" s="36" t="s">
        <v>81</v>
      </c>
      <c r="J54" s="143" t="s">
        <v>21</v>
      </c>
      <c r="K54" s="166">
        <f>SUM(K55)</f>
        <v>41613000</v>
      </c>
      <c r="L54" s="166">
        <f>SUM(L55)</f>
        <v>41613000</v>
      </c>
      <c r="M54" s="152">
        <v>0</v>
      </c>
      <c r="N54" s="30">
        <f t="shared" si="4"/>
        <v>0</v>
      </c>
    </row>
    <row r="55" spans="1:14" ht="21">
      <c r="A55" s="156"/>
      <c r="B55" s="157"/>
      <c r="C55" s="157"/>
      <c r="D55" s="158"/>
      <c r="E55" s="158"/>
      <c r="F55" s="161"/>
      <c r="G55" s="162"/>
      <c r="H55" s="165"/>
      <c r="I55" s="91"/>
      <c r="J55" s="36" t="s">
        <v>81</v>
      </c>
      <c r="K55" s="139">
        <v>41613000</v>
      </c>
      <c r="L55" s="155">
        <v>41613000</v>
      </c>
      <c r="M55" s="51">
        <v>0</v>
      </c>
      <c r="N55" s="30">
        <f t="shared" si="4"/>
        <v>0</v>
      </c>
    </row>
    <row r="56" spans="1:14" ht="21">
      <c r="A56" s="130"/>
      <c r="B56" s="91"/>
      <c r="C56" s="91"/>
      <c r="D56" s="131"/>
      <c r="E56" s="131"/>
      <c r="F56" s="132"/>
      <c r="G56" s="133"/>
      <c r="H56" s="92" t="s">
        <v>82</v>
      </c>
      <c r="I56" s="77" t="s">
        <v>19</v>
      </c>
      <c r="J56" s="78"/>
      <c r="K56" s="38">
        <f>SUM(K57:K58)</f>
        <v>99813328</v>
      </c>
      <c r="L56" s="33">
        <f>L57+L58</f>
        <v>99813328</v>
      </c>
      <c r="M56" s="100">
        <f>SUM(L56-K56)</f>
        <v>0</v>
      </c>
      <c r="N56" s="30">
        <f t="shared" si="4"/>
        <v>0</v>
      </c>
    </row>
    <row r="57" spans="1:14" ht="26.25" customHeight="1">
      <c r="A57" s="130"/>
      <c r="B57" s="91"/>
      <c r="C57" s="91"/>
      <c r="D57" s="131"/>
      <c r="E57" s="131"/>
      <c r="F57" s="132"/>
      <c r="G57" s="133"/>
      <c r="H57" s="165"/>
      <c r="I57" s="40" t="s">
        <v>82</v>
      </c>
      <c r="J57" s="40" t="s">
        <v>83</v>
      </c>
      <c r="K57" s="139">
        <v>45066128</v>
      </c>
      <c r="L57" s="139">
        <v>45066128</v>
      </c>
      <c r="M57" s="34">
        <f>SUM(L57-K57)</f>
        <v>0</v>
      </c>
      <c r="N57" s="30">
        <f t="shared" si="4"/>
        <v>0</v>
      </c>
    </row>
    <row r="58" spans="1:14" ht="23.25" customHeight="1">
      <c r="A58" s="130"/>
      <c r="B58" s="91"/>
      <c r="C58" s="91"/>
      <c r="D58" s="131"/>
      <c r="E58" s="131"/>
      <c r="F58" s="132"/>
      <c r="G58" s="133"/>
      <c r="H58" s="167"/>
      <c r="I58" s="168"/>
      <c r="J58" s="40" t="s">
        <v>84</v>
      </c>
      <c r="K58" s="139">
        <v>54747200</v>
      </c>
      <c r="L58" s="139">
        <f>K58</f>
        <v>54747200</v>
      </c>
      <c r="M58" s="34">
        <f>SUM(L58-K58)</f>
        <v>0</v>
      </c>
      <c r="N58" s="30">
        <f t="shared" si="4"/>
        <v>0</v>
      </c>
    </row>
    <row r="59" spans="1:14" ht="21.75" customHeight="1">
      <c r="A59" s="130"/>
      <c r="B59" s="91"/>
      <c r="C59" s="91"/>
      <c r="D59" s="131"/>
      <c r="E59" s="131"/>
      <c r="F59" s="132"/>
      <c r="G59" s="133"/>
      <c r="H59" s="169" t="s">
        <v>85</v>
      </c>
      <c r="I59" s="77" t="s">
        <v>19</v>
      </c>
      <c r="J59" s="78"/>
      <c r="K59" s="152">
        <f>L59</f>
        <v>15</v>
      </c>
      <c r="L59" s="139">
        <v>15</v>
      </c>
      <c r="M59" s="34">
        <f>SUM(L59-K59)</f>
        <v>0</v>
      </c>
      <c r="N59" s="30">
        <v>0</v>
      </c>
    </row>
    <row r="60" spans="1:14" ht="17.25" thickBot="1">
      <c r="A60" s="170"/>
      <c r="B60" s="171"/>
      <c r="C60" s="171"/>
      <c r="D60" s="172"/>
      <c r="E60" s="172"/>
      <c r="F60" s="173"/>
      <c r="G60" s="174"/>
      <c r="H60" s="175"/>
      <c r="I60" s="176" t="s">
        <v>85</v>
      </c>
      <c r="J60" s="177" t="s">
        <v>85</v>
      </c>
      <c r="K60" s="178">
        <f>L60</f>
        <v>15</v>
      </c>
      <c r="L60" s="179">
        <v>15</v>
      </c>
      <c r="M60" s="107">
        <f>SUM(L60-K60)</f>
        <v>0</v>
      </c>
      <c r="N60" s="180">
        <v>0</v>
      </c>
    </row>
    <row r="61" spans="1:14">
      <c r="L61" s="186"/>
    </row>
    <row r="201" spans="1:11" ht="17.25" thickBot="1"/>
    <row r="202" spans="1:11">
      <c r="A202" s="187"/>
      <c r="B202" s="188"/>
      <c r="C202" s="188"/>
      <c r="D202" s="189"/>
      <c r="E202" s="189"/>
      <c r="F202" s="190"/>
      <c r="G202" s="191"/>
      <c r="H202" s="192"/>
      <c r="I202" s="188"/>
      <c r="J202" s="192"/>
      <c r="K202" s="193"/>
    </row>
    <row r="203" spans="1:11">
      <c r="A203" s="194"/>
      <c r="B203" s="49"/>
      <c r="C203" s="49"/>
      <c r="D203" s="195"/>
      <c r="E203" s="195"/>
      <c r="F203" s="196"/>
      <c r="G203" s="197"/>
      <c r="H203" s="198"/>
      <c r="I203" s="49"/>
      <c r="J203" s="198"/>
      <c r="K203" s="199"/>
    </row>
    <row r="204" spans="1:11">
      <c r="A204" s="194"/>
      <c r="B204" s="49"/>
      <c r="C204" s="49"/>
      <c r="D204" s="195"/>
      <c r="E204" s="195"/>
      <c r="F204" s="196"/>
      <c r="G204" s="197"/>
      <c r="H204" s="198"/>
      <c r="I204" s="49"/>
      <c r="J204" s="198"/>
      <c r="K204" s="199"/>
    </row>
    <row r="205" spans="1:11">
      <c r="A205" s="194"/>
      <c r="B205" s="49"/>
      <c r="C205" s="49"/>
      <c r="D205" s="195"/>
      <c r="E205" s="195"/>
      <c r="F205" s="196"/>
      <c r="G205" s="197"/>
      <c r="H205" s="198"/>
      <c r="I205" s="49"/>
      <c r="J205" s="198"/>
      <c r="K205" s="199"/>
    </row>
    <row r="206" spans="1:11">
      <c r="A206" s="194"/>
      <c r="B206" s="49"/>
      <c r="C206" s="49"/>
      <c r="D206" s="195"/>
      <c r="E206" s="195"/>
      <c r="F206" s="196"/>
      <c r="G206" s="197"/>
      <c r="H206" s="198"/>
      <c r="I206" s="49"/>
      <c r="J206" s="198"/>
      <c r="K206" s="199"/>
    </row>
    <row r="207" spans="1:11">
      <c r="A207" s="194"/>
      <c r="B207" s="49"/>
      <c r="C207" s="49"/>
      <c r="D207" s="195"/>
      <c r="E207" s="195"/>
      <c r="F207" s="196"/>
      <c r="G207" s="197"/>
      <c r="H207" s="198"/>
      <c r="I207" s="49"/>
      <c r="J207" s="198"/>
      <c r="K207" s="199"/>
    </row>
    <row r="208" spans="1:11">
      <c r="A208" s="194"/>
      <c r="B208" s="49"/>
      <c r="C208" s="49"/>
      <c r="D208" s="195"/>
      <c r="E208" s="195"/>
      <c r="F208" s="196"/>
      <c r="G208" s="197"/>
      <c r="H208" s="198"/>
      <c r="I208" s="49"/>
      <c r="J208" s="198"/>
      <c r="K208" s="199"/>
    </row>
    <row r="209" spans="1:11">
      <c r="A209" s="194"/>
      <c r="B209" s="49"/>
      <c r="C209" s="49"/>
      <c r="D209" s="195"/>
      <c r="E209" s="195"/>
      <c r="F209" s="196"/>
      <c r="G209" s="197"/>
      <c r="H209" s="198"/>
      <c r="I209" s="49"/>
      <c r="J209" s="198"/>
      <c r="K209" s="199"/>
    </row>
    <row r="210" spans="1:11">
      <c r="A210" s="194"/>
      <c r="B210" s="49"/>
      <c r="C210" s="49"/>
      <c r="D210" s="195"/>
      <c r="E210" s="195"/>
      <c r="F210" s="196"/>
      <c r="G210" s="197"/>
      <c r="H210" s="198"/>
      <c r="I210" s="49"/>
      <c r="J210" s="198"/>
      <c r="K210" s="199"/>
    </row>
    <row r="211" spans="1:11">
      <c r="A211" s="194"/>
      <c r="B211" s="49"/>
      <c r="C211" s="49"/>
      <c r="D211" s="195"/>
      <c r="E211" s="195"/>
      <c r="F211" s="196"/>
      <c r="G211" s="197"/>
      <c r="H211" s="198"/>
      <c r="I211" s="49"/>
      <c r="J211" s="198"/>
      <c r="K211" s="199"/>
    </row>
    <row r="212" spans="1:11">
      <c r="A212" s="194"/>
      <c r="B212" s="49"/>
      <c r="C212" s="49"/>
      <c r="D212" s="195"/>
      <c r="E212" s="195"/>
      <c r="F212" s="196"/>
      <c r="G212" s="197"/>
      <c r="H212" s="198"/>
      <c r="I212" s="49"/>
      <c r="J212" s="198"/>
      <c r="K212" s="199"/>
    </row>
    <row r="213" spans="1:11">
      <c r="A213" s="194"/>
      <c r="B213" s="49"/>
      <c r="C213" s="49"/>
      <c r="D213" s="195"/>
      <c r="E213" s="195"/>
      <c r="F213" s="196"/>
      <c r="G213" s="197"/>
      <c r="H213" s="198"/>
      <c r="I213" s="49"/>
      <c r="J213" s="198"/>
      <c r="K213" s="199"/>
    </row>
    <row r="214" spans="1:11">
      <c r="A214" s="194"/>
      <c r="B214" s="49"/>
      <c r="C214" s="49"/>
      <c r="D214" s="195"/>
      <c r="E214" s="195"/>
      <c r="F214" s="196"/>
      <c r="G214" s="197"/>
      <c r="H214" s="198"/>
      <c r="I214" s="49"/>
      <c r="J214" s="198"/>
      <c r="K214" s="199"/>
    </row>
    <row r="215" spans="1:11">
      <c r="A215" s="194"/>
      <c r="B215" s="49"/>
      <c r="C215" s="49"/>
      <c r="D215" s="195"/>
      <c r="E215" s="195"/>
      <c r="F215" s="196"/>
      <c r="G215" s="197"/>
      <c r="H215" s="198"/>
      <c r="I215" s="49"/>
      <c r="J215" s="198"/>
      <c r="K215" s="199"/>
    </row>
    <row r="216" spans="1:11">
      <c r="A216" s="194"/>
      <c r="B216" s="49"/>
      <c r="C216" s="49"/>
      <c r="D216" s="195"/>
      <c r="E216" s="195"/>
      <c r="F216" s="196"/>
      <c r="G216" s="197"/>
      <c r="H216" s="198"/>
      <c r="I216" s="49"/>
      <c r="J216" s="198"/>
      <c r="K216" s="199"/>
    </row>
    <row r="217" spans="1:11">
      <c r="A217" s="194"/>
      <c r="B217" s="49"/>
      <c r="C217" s="49"/>
      <c r="D217" s="195"/>
      <c r="E217" s="195"/>
      <c r="F217" s="196"/>
      <c r="G217" s="197"/>
      <c r="H217" s="198"/>
      <c r="I217" s="49"/>
      <c r="J217" s="198"/>
      <c r="K217" s="199"/>
    </row>
    <row r="218" spans="1:11">
      <c r="A218" s="194"/>
      <c r="B218" s="49"/>
      <c r="C218" s="49"/>
      <c r="D218" s="195"/>
      <c r="E218" s="195"/>
      <c r="F218" s="196"/>
      <c r="G218" s="197"/>
      <c r="H218" s="198"/>
      <c r="I218" s="49"/>
      <c r="J218" s="198"/>
      <c r="K218" s="199"/>
    </row>
    <row r="219" spans="1:11">
      <c r="A219" s="194"/>
      <c r="B219" s="49"/>
      <c r="C219" s="49"/>
      <c r="D219" s="195"/>
      <c r="E219" s="195"/>
      <c r="F219" s="196"/>
      <c r="G219" s="197"/>
      <c r="H219" s="198"/>
      <c r="I219" s="49"/>
      <c r="J219" s="198"/>
      <c r="K219" s="199"/>
    </row>
    <row r="220" spans="1:11">
      <c r="A220" s="194"/>
      <c r="B220" s="49"/>
      <c r="C220" s="49"/>
      <c r="D220" s="195"/>
      <c r="E220" s="195"/>
      <c r="F220" s="196"/>
      <c r="G220" s="197"/>
      <c r="H220" s="198"/>
      <c r="I220" s="49"/>
      <c r="J220" s="198"/>
      <c r="K220" s="199"/>
    </row>
    <row r="221" spans="1:11">
      <c r="A221" s="194"/>
      <c r="B221" s="49"/>
      <c r="C221" s="49"/>
      <c r="D221" s="195"/>
      <c r="E221" s="195"/>
      <c r="F221" s="196"/>
      <c r="G221" s="197"/>
      <c r="H221" s="198"/>
      <c r="I221" s="49"/>
      <c r="J221" s="198"/>
      <c r="K221" s="199"/>
    </row>
    <row r="222" spans="1:11">
      <c r="A222" s="194"/>
      <c r="B222" s="49"/>
      <c r="C222" s="49"/>
      <c r="D222" s="195"/>
      <c r="E222" s="195"/>
      <c r="F222" s="196"/>
      <c r="G222" s="197"/>
      <c r="H222" s="198"/>
      <c r="I222" s="49"/>
      <c r="J222" s="198"/>
      <c r="K222" s="199"/>
    </row>
    <row r="223" spans="1:11">
      <c r="A223" s="194"/>
      <c r="B223" s="49"/>
      <c r="C223" s="49"/>
      <c r="D223" s="195"/>
      <c r="E223" s="195"/>
      <c r="F223" s="196"/>
      <c r="G223" s="197"/>
      <c r="H223" s="198"/>
      <c r="I223" s="49"/>
      <c r="J223" s="198"/>
      <c r="K223" s="199"/>
    </row>
    <row r="224" spans="1:11">
      <c r="A224" s="194"/>
      <c r="B224" s="49"/>
      <c r="C224" s="49"/>
      <c r="D224" s="195"/>
      <c r="E224" s="195"/>
      <c r="F224" s="196"/>
      <c r="G224" s="197"/>
      <c r="H224" s="198"/>
      <c r="I224" s="49"/>
      <c r="J224" s="198"/>
      <c r="K224" s="199"/>
    </row>
    <row r="225" spans="1:11">
      <c r="A225" s="194"/>
      <c r="B225" s="49"/>
      <c r="C225" s="49"/>
      <c r="D225" s="195"/>
      <c r="E225" s="195"/>
      <c r="F225" s="196"/>
      <c r="G225" s="197"/>
      <c r="H225" s="198"/>
      <c r="I225" s="49"/>
      <c r="J225" s="198"/>
      <c r="K225" s="199"/>
    </row>
    <row r="226" spans="1:11">
      <c r="A226" s="194"/>
      <c r="B226" s="49"/>
      <c r="C226" s="49"/>
      <c r="D226" s="195"/>
      <c r="E226" s="195"/>
      <c r="F226" s="196"/>
      <c r="G226" s="197"/>
      <c r="H226" s="198"/>
      <c r="I226" s="49"/>
      <c r="J226" s="198"/>
      <c r="K226" s="199"/>
    </row>
    <row r="227" spans="1:11">
      <c r="A227" s="194"/>
      <c r="B227" s="49"/>
      <c r="C227" s="49"/>
      <c r="D227" s="195"/>
      <c r="E227" s="195"/>
      <c r="F227" s="196"/>
      <c r="G227" s="197"/>
      <c r="H227" s="198"/>
      <c r="I227" s="49"/>
      <c r="J227" s="198"/>
      <c r="K227" s="199"/>
    </row>
    <row r="228" spans="1:11">
      <c r="A228" s="194"/>
      <c r="B228" s="49"/>
      <c r="C228" s="49"/>
      <c r="D228" s="195"/>
      <c r="E228" s="195"/>
      <c r="F228" s="196"/>
      <c r="G228" s="197"/>
      <c r="H228" s="198"/>
      <c r="I228" s="49"/>
      <c r="J228" s="198"/>
      <c r="K228" s="199"/>
    </row>
    <row r="229" spans="1:11">
      <c r="A229" s="194"/>
      <c r="B229" s="49"/>
      <c r="C229" s="49"/>
      <c r="D229" s="195"/>
      <c r="E229" s="195"/>
      <c r="F229" s="196"/>
      <c r="G229" s="197"/>
      <c r="H229" s="198"/>
      <c r="I229" s="49"/>
      <c r="J229" s="198"/>
      <c r="K229" s="199"/>
    </row>
    <row r="230" spans="1:11" ht="17.25" thickBot="1">
      <c r="A230" s="200"/>
      <c r="B230" s="201"/>
      <c r="C230" s="201"/>
      <c r="D230" s="202"/>
      <c r="E230" s="202"/>
      <c r="F230" s="203"/>
      <c r="G230" s="204"/>
      <c r="H230" s="205"/>
      <c r="I230" s="201"/>
      <c r="J230" s="205"/>
      <c r="K230" s="206"/>
    </row>
  </sheetData>
  <mergeCells count="26">
    <mergeCell ref="A37:C37"/>
    <mergeCell ref="F37:G37"/>
    <mergeCell ref="H37:J37"/>
    <mergeCell ref="M37:N37"/>
    <mergeCell ref="I56:J56"/>
    <mergeCell ref="I59:J59"/>
    <mergeCell ref="B29:C29"/>
    <mergeCell ref="A30:A31"/>
    <mergeCell ref="I31:J31"/>
    <mergeCell ref="B32:C32"/>
    <mergeCell ref="A34:N34"/>
    <mergeCell ref="A36:G36"/>
    <mergeCell ref="H36:N36"/>
    <mergeCell ref="A6:C6"/>
    <mergeCell ref="H6:J6"/>
    <mergeCell ref="B7:C7"/>
    <mergeCell ref="I7:J7"/>
    <mergeCell ref="B23:C23"/>
    <mergeCell ref="I27:J27"/>
    <mergeCell ref="A1:N1"/>
    <mergeCell ref="A3:G3"/>
    <mergeCell ref="H3:N3"/>
    <mergeCell ref="A4:C4"/>
    <mergeCell ref="F4:G4"/>
    <mergeCell ref="H4:J4"/>
    <mergeCell ref="M4:N4"/>
  </mergeCells>
  <phoneticPr fontId="3" type="noConversion"/>
  <printOptions horizontalCentered="1"/>
  <pageMargins left="0.25" right="0.23622047244094491" top="0.47" bottom="0.21" header="0.31496062992125984" footer="0.31496062992125984"/>
  <pageSetup paperSize="9" scale="87" orientation="landscape" r:id="rId1"/>
  <rowBreaks count="1" manualBreakCount="1">
    <brk id="33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세입세출총괄표</vt:lpstr>
      <vt:lpstr>세입세출총괄표!Print_Area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2016-12-13T08:34:59Z</dcterms:created>
  <dcterms:modified xsi:type="dcterms:W3CDTF">2016-12-13T08:35:44Z</dcterms:modified>
</cp:coreProperties>
</file>